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3 ARBEIT, ERWERB\Grenzgängerstatistik\"/>
    </mc:Choice>
  </mc:AlternateContent>
  <xr:revisionPtr revIDLastSave="0" documentId="13_ncr:1_{1A75F43D-279F-4AC4-B5F9-97C2AE1562EE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Grenzgänger" sheetId="5" r:id="rId1"/>
    <sheet name="Uebersetzungen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13" i="5" l="1"/>
  <c r="DL13" i="5"/>
  <c r="DK13" i="5"/>
  <c r="DJ13" i="5"/>
  <c r="DQ13" i="5" l="1"/>
  <c r="DP13" i="5"/>
  <c r="DO13" i="5"/>
  <c r="DN13" i="5"/>
  <c r="DI13" i="5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A107" i="5" l="1"/>
  <c r="A91" i="5"/>
  <c r="A79" i="5"/>
  <c r="A75" i="5"/>
  <c r="A62" i="5"/>
  <c r="A49" i="5"/>
  <c r="A40" i="5"/>
  <c r="A32" i="5"/>
  <c r="A26" i="5"/>
  <c r="A23" i="5"/>
  <c r="A16" i="5"/>
  <c r="A15" i="5"/>
  <c r="A142" i="5"/>
  <c r="A141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9" i="5"/>
  <c r="A10" i="5"/>
  <c r="A7" i="5"/>
</calcChain>
</file>

<file path=xl/sharedStrings.xml><?xml version="1.0" encoding="utf-8"?>
<sst xmlns="http://schemas.openxmlformats.org/spreadsheetml/2006/main" count="199" uniqueCount="196">
  <si>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</si>
  <si>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</si>
  <si>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</si>
  <si>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</si>
  <si>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</si>
  <si>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</si>
  <si>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</si>
  <si>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</si>
  <si>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</si>
  <si>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</si>
  <si>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</si>
  <si>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</si>
  <si>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</si>
  <si>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</si>
  <si>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</si>
  <si>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</si>
  <si>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</si>
  <si>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</si>
  <si>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</si>
  <si>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</si>
  <si>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</si>
  <si>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</si>
  <si>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</si>
  <si>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</si>
  <si>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</si>
  <si>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</si>
  <si>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</si>
  <si>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</si>
  <si>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</si>
  <si>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</si>
  <si>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</si>
  <si>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</si>
  <si>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</si>
  <si>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</si>
  <si>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</si>
  <si>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</si>
  <si>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</si>
  <si>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</si>
  <si>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</si>
  <si>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</si>
  <si>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</si>
  <si>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</si>
  <si>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</si>
  <si>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</si>
  <si>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</si>
  <si>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</si>
  <si>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</si>
  <si>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</si>
  <si>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</si>
  <si>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</si>
  <si>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</si>
  <si>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</si>
  <si>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</si>
  <si>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</si>
  <si>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</si>
  <si>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</si>
  <si>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</si>
  <si>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</si>
  <si>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</si>
  <si>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</si>
  <si>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</si>
  <si>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</si>
  <si>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</si>
  <si>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</si>
  <si>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</si>
  <si>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</si>
  <si>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</si>
  <si>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</si>
  <si>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</si>
  <si>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</si>
  <si>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</si>
  <si>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</si>
  <si>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</si>
  <si>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</si>
  <si>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</si>
  <si>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</si>
  <si>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</si>
  <si>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</si>
  <si>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</si>
  <si>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</si>
  <si>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</si>
  <si>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</si>
  <si>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</si>
  <si>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</si>
  <si>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</si>
  <si>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</si>
  <si>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</si>
  <si>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</si>
  <si>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</si>
  <si>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</si>
  <si>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</si>
  <si>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</si>
  <si>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</si>
  <si>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</si>
  <si>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</si>
  <si>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</si>
  <si>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</si>
  <si>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</si>
  <si>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</si>
  <si>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</si>
  <si>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</si>
  <si>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</si>
  <si>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</si>
  <si>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</si>
  <si>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</si>
  <si>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</si>
  <si>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</si>
  <si>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</si>
  <si>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</si>
  <si>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</si>
  <si>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</si>
  <si>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</si>
  <si>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</si>
  <si>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</si>
  <si>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</si>
  <si>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</si>
  <si>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</si>
  <si>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</si>
  <si>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</si>
  <si>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</si>
  <si>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</si>
  <si>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</si>
  <si>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</si>
  <si>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</si>
  <si>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</si>
  <si>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</si>
  <si>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</si>
  <si>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</si>
  <si>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</si>
  <si>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</si>
  <si>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</si>
  <si>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</si>
  <si>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</si>
  <si>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</si>
  <si>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</si>
  <si>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</si>
  <si>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</si>
  <si>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</si>
  <si>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</si>
  <si>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</si>
  <si>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</si>
  <si>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</si>
  <si>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</si>
  <si>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</si>
  <si>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</si>
  <si>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</si>
  <si>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</si>
  <si>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</si>
  <si>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</si>
  <si>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</si>
  <si>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</si>
  <si>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</si>
  <si>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</si>
  <si>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</si>
  <si>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</si>
  <si>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</si>
  <si>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</si>
  <si>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</si>
  <si>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</si>
  <si>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</si>
  <si>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</si>
  <si>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</si>
  <si>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</si>
  <si>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</si>
  <si>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</si>
  <si>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</si>
  <si>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</si>
  <si>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</si>
  <si>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Gemeinde</t>
  </si>
  <si>
    <t>Vischnanca</t>
  </si>
  <si>
    <t>Comune</t>
  </si>
  <si>
    <t>1. Quartal</t>
  </si>
  <si>
    <t>1. quartal</t>
  </si>
  <si>
    <t>1° trimestre</t>
  </si>
  <si>
    <t>2. Quartal</t>
  </si>
  <si>
    <t>2. quartal</t>
  </si>
  <si>
    <t>2° trimestre</t>
  </si>
  <si>
    <t>3. Quartal</t>
  </si>
  <si>
    <t>3. quartal</t>
  </si>
  <si>
    <t>3° trimestre</t>
  </si>
  <si>
    <t>4. Quartal</t>
  </si>
  <si>
    <t>4. quartal</t>
  </si>
  <si>
    <t>4° trimestre</t>
  </si>
  <si>
    <t>&lt;SpaltenTitel_5&gt;</t>
  </si>
  <si>
    <t>Grenzgänger nach Gemeinden, seit 1996 nach Quartal</t>
  </si>
  <si>
    <t>Cunfinari per vischnanca, dapi il 1996 per quartal</t>
  </si>
  <si>
    <t>Frontalieri stranieri per comune, dal 1996 per trimestre</t>
  </si>
  <si>
    <t>Quelle: BFS (Grenzgängerstatistik)</t>
  </si>
  <si>
    <t>Funtauna: BFS (Statistica da cunfinari)</t>
  </si>
  <si>
    <t>Fonte: BFS (Statistica dei frontalieri)</t>
  </si>
  <si>
    <t>(Gemeindestand 2025: 100 Gemeinden)</t>
  </si>
  <si>
    <t>(stadi communal 2025: 100 vischnancas)</t>
  </si>
  <si>
    <t>(stato dei comuni 2025: 100 comuni)</t>
  </si>
  <si>
    <t>Letztmals aktualisiert am: 06.11.2025</t>
  </si>
  <si>
    <t>Ultima actualisaziun: 06.11.2025</t>
  </si>
  <si>
    <t>Ulimo aggiornamento: 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</si>
</sst>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8" fillId="0" borderId="0"/>
    <xf numFmtId="0" fontId="1" fillId="0" borderId="0"/>
  </cellStyleXfs>
  <cellXfs count="81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2" borderId="1" xfId="0" applyFont="1" applyFill="1" applyBorder="1"/>
    <xf numFmtId="0" fontId="2" fillId="2" borderId="1" xfId="0" applyFont="1" applyFill="1" applyBorder="1"/>
    <xf numFmtId="0" fontId="0" fillId="2" borderId="0" xfId="0" applyFill="1"/>
    <xf numFmtId="0" fontId="3" fillId="2" borderId="0" xfId="0" applyFont="1" applyFill="1" applyAlignment="1"/>
    <xf numFmtId="0" fontId="0" fillId="2" borderId="0" xfId="0" applyFill="1" applyAlignment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7" fillId="3" borderId="4" xfId="0" applyFont="1" applyFill="1" applyBorder="1"/>
    <xf numFmtId="0" fontId="3" fillId="2" borderId="0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top"/>
    </xf>
    <xf numFmtId="164" fontId="14" fillId="6" borderId="0" xfId="2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vertical="center" wrapText="1"/>
    </xf>
    <xf numFmtId="0" fontId="15" fillId="2" borderId="8" xfId="0" applyFont="1" applyFill="1" applyBorder="1" applyAlignment="1">
      <alignment horizontal="right"/>
    </xf>
    <xf numFmtId="3" fontId="6" fillId="2" borderId="9" xfId="0" applyNumberFormat="1" applyFont="1" applyFill="1" applyBorder="1"/>
    <xf numFmtId="3" fontId="7" fillId="3" borderId="9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0" fillId="2" borderId="8" xfId="0" applyNumberFormat="1" applyFill="1" applyBorder="1"/>
    <xf numFmtId="3" fontId="7" fillId="3" borderId="10" xfId="0" applyNumberFormat="1" applyFont="1" applyFill="1" applyBorder="1" applyAlignment="1">
      <alignment horizontal="right"/>
    </xf>
    <xf numFmtId="3" fontId="6" fillId="2" borderId="11" xfId="0" applyNumberFormat="1" applyFont="1" applyFill="1" applyBorder="1"/>
    <xf numFmtId="0" fontId="7" fillId="3" borderId="5" xfId="0" applyFont="1" applyFill="1" applyBorder="1"/>
    <xf numFmtId="0" fontId="10" fillId="2" borderId="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6" fillId="2" borderId="15" xfId="0" applyFont="1" applyFill="1" applyBorder="1" applyAlignment="1">
      <alignment horizontal="right"/>
    </xf>
    <xf numFmtId="0" fontId="6" fillId="2" borderId="16" xfId="0" applyFont="1" applyFill="1" applyBorder="1"/>
    <xf numFmtId="3" fontId="7" fillId="3" borderId="16" xfId="0" applyNumberFormat="1" applyFont="1" applyFill="1" applyBorder="1" applyAlignment="1">
      <alignment horizontal="right"/>
    </xf>
    <xf numFmtId="3" fontId="7" fillId="2" borderId="16" xfId="0" applyNumberFormat="1" applyFont="1" applyFill="1" applyBorder="1" applyAlignment="1">
      <alignment horizontal="right"/>
    </xf>
    <xf numFmtId="3" fontId="6" fillId="2" borderId="16" xfId="0" applyNumberFormat="1" applyFont="1" applyFill="1" applyBorder="1"/>
    <xf numFmtId="3" fontId="0" fillId="2" borderId="15" xfId="0" applyNumberFormat="1" applyFill="1" applyBorder="1"/>
    <xf numFmtId="3" fontId="7" fillId="3" borderId="17" xfId="0" applyNumberFormat="1" applyFont="1" applyFill="1" applyBorder="1" applyAlignment="1">
      <alignment horizontal="right"/>
    </xf>
    <xf numFmtId="3" fontId="6" fillId="2" borderId="14" xfId="0" applyNumberFormat="1" applyFont="1" applyFill="1" applyBorder="1"/>
    <xf numFmtId="0" fontId="6" fillId="2" borderId="19" xfId="0" applyFont="1" applyFill="1" applyBorder="1" applyAlignment="1">
      <alignment horizontal="right"/>
    </xf>
    <xf numFmtId="0" fontId="6" fillId="2" borderId="20" xfId="0" applyFont="1" applyFill="1" applyBorder="1"/>
    <xf numFmtId="3" fontId="7" fillId="3" borderId="20" xfId="0" applyNumberFormat="1" applyFont="1" applyFill="1" applyBorder="1" applyAlignment="1">
      <alignment horizontal="right"/>
    </xf>
    <xf numFmtId="3" fontId="7" fillId="2" borderId="20" xfId="0" applyNumberFormat="1" applyFont="1" applyFill="1" applyBorder="1" applyAlignment="1">
      <alignment horizontal="right"/>
    </xf>
    <xf numFmtId="3" fontId="6" fillId="2" borderId="20" xfId="0" applyNumberFormat="1" applyFont="1" applyFill="1" applyBorder="1"/>
    <xf numFmtId="3" fontId="0" fillId="2" borderId="19" xfId="0" applyNumberFormat="1" applyFill="1" applyBorder="1"/>
    <xf numFmtId="3" fontId="7" fillId="3" borderId="21" xfId="0" applyNumberFormat="1" applyFont="1" applyFill="1" applyBorder="1" applyAlignment="1">
      <alignment horizontal="right"/>
    </xf>
    <xf numFmtId="3" fontId="6" fillId="2" borderId="18" xfId="0" applyNumberFormat="1" applyFont="1" applyFill="1" applyBorder="1"/>
    <xf numFmtId="0" fontId="0" fillId="0" borderId="13" xfId="0" applyBorder="1"/>
    <xf numFmtId="0" fontId="0" fillId="0" borderId="13" xfId="0" applyFont="1" applyBorder="1" applyAlignment="1">
      <alignment horizontal="left" vertical="top"/>
    </xf>
    <xf numFmtId="3" fontId="0" fillId="2" borderId="0" xfId="0" applyNumberFormat="1" applyFill="1"/>
    <xf numFmtId="0" fontId="3" fillId="2" borderId="0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right"/>
    </xf>
    <xf numFmtId="0" fontId="6" fillId="2" borderId="23" xfId="0" applyFont="1" applyFill="1" applyBorder="1"/>
    <xf numFmtId="3" fontId="7" fillId="3" borderId="23" xfId="0" applyNumberFormat="1" applyFont="1" applyFill="1" applyBorder="1" applyAlignment="1">
      <alignment horizontal="right"/>
    </xf>
    <xf numFmtId="3" fontId="7" fillId="2" borderId="23" xfId="0" applyNumberFormat="1" applyFont="1" applyFill="1" applyBorder="1" applyAlignment="1">
      <alignment horizontal="right"/>
    </xf>
    <xf numFmtId="3" fontId="6" fillId="2" borderId="23" xfId="0" applyNumberFormat="1" applyFont="1" applyFill="1" applyBorder="1"/>
    <xf numFmtId="3" fontId="0" fillId="2" borderId="22" xfId="0" applyNumberFormat="1" applyFill="1" applyBorder="1"/>
    <xf numFmtId="3" fontId="7" fillId="3" borderId="24" xfId="0" applyNumberFormat="1" applyFont="1" applyFill="1" applyBorder="1" applyAlignment="1">
      <alignment horizontal="right"/>
    </xf>
    <xf numFmtId="3" fontId="6" fillId="2" borderId="0" xfId="0" applyNumberFormat="1" applyFont="1" applyFill="1" applyBorder="1"/>
    <xf numFmtId="3" fontId="6" fillId="2" borderId="25" xfId="0" applyNumberFormat="1" applyFont="1" applyFill="1" applyBorder="1"/>
    <xf numFmtId="0" fontId="10" fillId="2" borderId="1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</cellXfs>
  <cellStyles count="5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  <cellStyle name="Standard 4" xfId="4" xr:uid="{DA85BF32-6AFA-4BAA-9ECA-389E33DC6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187325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0</xdr:row>
      <xdr:rowOff>19050</xdr:rowOff>
    </xdr:from>
    <xdr:to>
      <xdr:col>7</xdr:col>
      <xdr:colOff>200025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2764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142"/>
  <sheetViews>
    <sheetView tabSelected="1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/>
    </sheetView>
  </sheetViews>
  <sheetFormatPr baseColWidth="10" defaultColWidth="11.42578125" defaultRowHeight="12.75" x14ac:dyDescent="0.2"/>
  <cols>
    <col min="1" max="1" width="37.42578125" style="7" customWidth="1"/>
    <col min="2" max="121" width="11.42578125" style="7" customWidth="1"/>
    <col min="122" max="16384" width="11.42578125" style="7"/>
  </cols>
  <sheetData>
    <row r="1" spans="1:121" s="1" customFormat="1" x14ac:dyDescent="0.2"/>
    <row r="2" spans="1:121" s="1" customFormat="1" ht="15.75" x14ac:dyDescent="0.25">
      <c r="B2" s="8"/>
      <c r="C2" s="8"/>
      <c r="D2" s="9"/>
      <c r="E2" s="9"/>
      <c r="F2" s="8"/>
      <c r="G2" s="8"/>
      <c r="H2" s="9"/>
      <c r="I2" s="9"/>
      <c r="J2" s="8"/>
      <c r="K2" s="8"/>
      <c r="L2" s="9"/>
      <c r="M2" s="9"/>
      <c r="N2" s="8"/>
      <c r="O2" s="8"/>
      <c r="P2" s="9"/>
      <c r="Q2" s="9"/>
      <c r="R2" s="8"/>
      <c r="S2" s="8"/>
      <c r="T2" s="9"/>
      <c r="U2" s="9"/>
      <c r="V2" s="8"/>
      <c r="W2" s="8"/>
      <c r="X2" s="9"/>
      <c r="Y2" s="9"/>
      <c r="Z2" s="8"/>
      <c r="AA2" s="8"/>
      <c r="AB2" s="9"/>
      <c r="AC2" s="9"/>
      <c r="AD2" s="8"/>
      <c r="AE2" s="8"/>
      <c r="AF2" s="9"/>
      <c r="AG2" s="9"/>
      <c r="AH2" s="8"/>
      <c r="AI2" s="8"/>
      <c r="AJ2" s="9"/>
      <c r="AK2" s="9"/>
      <c r="AL2" s="8"/>
      <c r="AM2" s="8"/>
      <c r="AN2" s="9"/>
      <c r="AO2" s="9"/>
      <c r="AP2" s="8"/>
      <c r="AQ2" s="8"/>
      <c r="AR2" s="9"/>
      <c r="AS2" s="9"/>
      <c r="AT2" s="8"/>
      <c r="AU2" s="8"/>
      <c r="AV2" s="9"/>
      <c r="AW2" s="9"/>
      <c r="AX2" s="8"/>
      <c r="AY2" s="8"/>
      <c r="AZ2" s="9"/>
      <c r="BA2" s="9"/>
      <c r="BB2" s="8"/>
      <c r="BC2" s="8"/>
      <c r="BD2" s="9"/>
      <c r="BE2" s="9"/>
      <c r="BF2" s="8"/>
      <c r="BG2" s="8"/>
      <c r="BH2" s="9"/>
      <c r="BI2" s="9"/>
      <c r="BJ2" s="8"/>
      <c r="BK2" s="8"/>
      <c r="BL2" s="9"/>
      <c r="BM2" s="9"/>
      <c r="BN2" s="8"/>
      <c r="BO2" s="8"/>
      <c r="BP2" s="9"/>
      <c r="BQ2" s="9"/>
      <c r="BR2" s="8"/>
      <c r="BS2" s="8"/>
      <c r="BT2" s="9"/>
      <c r="BU2" s="9"/>
      <c r="BV2" s="8"/>
      <c r="BW2" s="8"/>
      <c r="BX2" s="9"/>
      <c r="BY2" s="9"/>
      <c r="BZ2" s="8"/>
      <c r="CA2" s="8"/>
      <c r="CB2" s="9"/>
      <c r="CC2" s="9"/>
      <c r="CD2" s="8"/>
      <c r="CE2" s="8"/>
      <c r="CF2" s="9"/>
      <c r="CG2" s="9"/>
      <c r="CH2" s="8"/>
      <c r="CI2" s="8"/>
      <c r="CJ2" s="9"/>
      <c r="CK2" s="9"/>
      <c r="CL2" s="8"/>
      <c r="CM2" s="8"/>
      <c r="CN2" s="9"/>
      <c r="CO2" s="9"/>
      <c r="CP2" s="8"/>
      <c r="CQ2" s="8"/>
      <c r="CR2" s="9"/>
      <c r="CS2" s="9"/>
      <c r="CT2" s="8"/>
      <c r="CU2" s="8"/>
      <c r="CV2" s="9"/>
      <c r="CW2" s="9"/>
      <c r="CX2" s="8"/>
      <c r="CY2" s="8"/>
      <c r="CZ2" s="9"/>
      <c r="DA2" s="9"/>
      <c r="DB2" s="8"/>
      <c r="DC2" s="8"/>
      <c r="DD2" s="9"/>
      <c r="DE2" s="9"/>
      <c r="DF2" s="8"/>
      <c r="DG2" s="8"/>
      <c r="DH2" s="9"/>
      <c r="DI2" s="9"/>
      <c r="DJ2" s="8"/>
      <c r="DK2" s="8"/>
      <c r="DL2" s="9"/>
      <c r="DM2" s="9"/>
      <c r="DN2" s="8"/>
      <c r="DO2" s="8"/>
      <c r="DP2" s="9"/>
      <c r="DQ2" s="9"/>
    </row>
    <row r="3" spans="1:121" s="1" customFormat="1" ht="15.75" x14ac:dyDescent="0.25">
      <c r="B3" s="8"/>
      <c r="C3" s="8"/>
      <c r="D3" s="9"/>
      <c r="E3" s="9"/>
      <c r="F3" s="8"/>
      <c r="G3" s="8"/>
      <c r="H3" s="9"/>
      <c r="I3" s="9"/>
      <c r="J3" s="8"/>
      <c r="K3" s="8"/>
      <c r="L3" s="9"/>
      <c r="M3" s="9"/>
      <c r="N3" s="8"/>
      <c r="O3" s="8"/>
      <c r="P3" s="9"/>
      <c r="Q3" s="9"/>
      <c r="R3" s="8"/>
      <c r="S3" s="8"/>
      <c r="T3" s="9"/>
      <c r="U3" s="9"/>
      <c r="V3" s="8"/>
      <c r="W3" s="8"/>
      <c r="X3" s="9"/>
      <c r="Y3" s="9"/>
      <c r="Z3" s="8"/>
      <c r="AA3" s="8"/>
      <c r="AB3" s="9"/>
      <c r="AC3" s="9"/>
      <c r="AD3" s="8"/>
      <c r="AE3" s="8"/>
      <c r="AF3" s="9"/>
      <c r="AG3" s="9"/>
      <c r="AH3" s="8"/>
      <c r="AI3" s="8"/>
      <c r="AJ3" s="9"/>
      <c r="AK3" s="9"/>
      <c r="AL3" s="8"/>
      <c r="AM3" s="8"/>
      <c r="AN3" s="9"/>
      <c r="AO3" s="9"/>
      <c r="AP3" s="8"/>
      <c r="AQ3" s="8"/>
      <c r="AR3" s="9"/>
      <c r="AS3" s="9"/>
      <c r="AT3" s="8"/>
      <c r="AU3" s="8"/>
      <c r="AV3" s="9"/>
      <c r="AW3" s="9"/>
      <c r="AX3" s="8"/>
      <c r="AY3" s="8"/>
      <c r="AZ3" s="9"/>
      <c r="BA3" s="9"/>
      <c r="BB3" s="8"/>
      <c r="BC3" s="8"/>
      <c r="BD3" s="9"/>
      <c r="BE3" s="9"/>
      <c r="BF3" s="8"/>
      <c r="BG3" s="8"/>
      <c r="BH3" s="9"/>
      <c r="BI3" s="9"/>
      <c r="BJ3" s="8"/>
      <c r="BK3" s="8"/>
      <c r="BL3" s="9"/>
      <c r="BM3" s="9"/>
      <c r="BN3" s="8"/>
      <c r="BO3" s="8"/>
      <c r="BP3" s="9"/>
      <c r="BQ3" s="9"/>
      <c r="BR3" s="8"/>
      <c r="BS3" s="8"/>
      <c r="BT3" s="9"/>
      <c r="BU3" s="9"/>
      <c r="BV3" s="8"/>
      <c r="BW3" s="8"/>
      <c r="BX3" s="9"/>
      <c r="BY3" s="9"/>
      <c r="BZ3" s="8"/>
      <c r="CA3" s="8"/>
      <c r="CB3" s="9"/>
      <c r="CC3" s="9"/>
      <c r="CD3" s="8"/>
      <c r="CE3" s="8"/>
      <c r="CF3" s="9"/>
      <c r="CG3" s="9"/>
      <c r="CH3" s="8"/>
      <c r="CI3" s="8"/>
      <c r="CJ3" s="9"/>
      <c r="CK3" s="9"/>
      <c r="CL3" s="8"/>
      <c r="CM3" s="8"/>
      <c r="CN3" s="9"/>
      <c r="CO3" s="9"/>
      <c r="CP3" s="8"/>
      <c r="CQ3" s="8"/>
      <c r="CR3" s="9"/>
      <c r="CS3" s="9"/>
      <c r="CT3" s="8"/>
      <c r="CU3" s="8"/>
      <c r="CV3" s="9"/>
      <c r="CW3" s="9"/>
      <c r="CX3" s="8"/>
      <c r="CY3" s="8"/>
      <c r="CZ3" s="9"/>
      <c r="DA3" s="9"/>
      <c r="DB3" s="8"/>
      <c r="DC3" s="8"/>
      <c r="DD3" s="9"/>
      <c r="DE3" s="9"/>
      <c r="DF3" s="8"/>
      <c r="DG3" s="8"/>
      <c r="DH3" s="9"/>
      <c r="DI3" s="9"/>
      <c r="DJ3" s="8"/>
      <c r="DK3" s="8"/>
      <c r="DL3" s="9"/>
      <c r="DM3" s="9"/>
      <c r="DN3" s="8"/>
      <c r="DO3" s="8"/>
      <c r="DP3" s="9"/>
      <c r="DQ3" s="9"/>
    </row>
    <row r="4" spans="1:121" s="1" customFormat="1" ht="15.75" x14ac:dyDescent="0.25">
      <c r="B4" s="8"/>
      <c r="C4" s="8"/>
      <c r="D4" s="9"/>
      <c r="E4" s="9"/>
      <c r="F4" s="8"/>
      <c r="G4" s="8"/>
      <c r="H4" s="9"/>
      <c r="I4" s="9"/>
      <c r="J4" s="8"/>
      <c r="K4" s="8"/>
      <c r="L4" s="9"/>
      <c r="M4" s="9"/>
      <c r="N4" s="8"/>
      <c r="O4" s="8"/>
      <c r="P4" s="9"/>
      <c r="Q4" s="9"/>
      <c r="R4" s="8"/>
      <c r="S4" s="8"/>
      <c r="T4" s="9"/>
      <c r="U4" s="9"/>
      <c r="V4" s="8"/>
      <c r="W4" s="8"/>
      <c r="X4" s="9"/>
      <c r="Y4" s="9"/>
      <c r="Z4" s="8"/>
      <c r="AA4" s="8"/>
      <c r="AB4" s="9"/>
      <c r="AC4" s="9"/>
      <c r="AD4" s="8"/>
      <c r="AE4" s="8"/>
      <c r="AF4" s="9"/>
      <c r="AG4" s="9"/>
      <c r="AH4" s="8"/>
      <c r="AI4" s="8"/>
      <c r="AJ4" s="9"/>
      <c r="AK4" s="9"/>
      <c r="AL4" s="8"/>
      <c r="AM4" s="8"/>
      <c r="AN4" s="9"/>
      <c r="AO4" s="9"/>
      <c r="AP4" s="8"/>
      <c r="AQ4" s="8"/>
      <c r="AR4" s="9"/>
      <c r="AS4" s="9"/>
      <c r="AT4" s="8"/>
      <c r="AU4" s="8"/>
      <c r="AV4" s="9"/>
      <c r="AW4" s="9"/>
      <c r="AX4" s="8"/>
      <c r="AY4" s="8"/>
      <c r="AZ4" s="9"/>
      <c r="BA4" s="9"/>
      <c r="BB4" s="8"/>
      <c r="BC4" s="8"/>
      <c r="BD4" s="9"/>
      <c r="BE4" s="9"/>
      <c r="BF4" s="8"/>
      <c r="BG4" s="8"/>
      <c r="BH4" s="9"/>
      <c r="BI4" s="9"/>
      <c r="BJ4" s="8"/>
      <c r="BK4" s="8"/>
      <c r="BL4" s="9"/>
      <c r="BM4" s="9"/>
      <c r="BN4" s="8"/>
      <c r="BO4" s="8"/>
      <c r="BP4" s="9"/>
      <c r="BQ4" s="9"/>
      <c r="BR4" s="8"/>
      <c r="BS4" s="8"/>
      <c r="BT4" s="9"/>
      <c r="BU4" s="9"/>
      <c r="BV4" s="8"/>
      <c r="BW4" s="8"/>
      <c r="BX4" s="9"/>
      <c r="BY4" s="9"/>
      <c r="BZ4" s="8"/>
      <c r="CA4" s="8"/>
      <c r="CB4" s="9"/>
      <c r="CC4" s="9"/>
      <c r="CD4" s="8"/>
      <c r="CE4" s="8"/>
      <c r="CF4" s="9"/>
      <c r="CG4" s="9"/>
      <c r="CH4" s="8"/>
      <c r="CI4" s="8"/>
      <c r="CJ4" s="9"/>
      <c r="CK4" s="9"/>
      <c r="CL4" s="8"/>
      <c r="CM4" s="8"/>
      <c r="CN4" s="9"/>
      <c r="CO4" s="9"/>
      <c r="CP4" s="8"/>
      <c r="CQ4" s="8"/>
      <c r="CR4" s="9"/>
      <c r="CS4" s="9"/>
      <c r="CT4" s="8"/>
      <c r="CU4" s="8"/>
      <c r="CV4" s="9"/>
      <c r="CW4" s="9"/>
      <c r="CX4" s="8"/>
      <c r="CY4" s="8"/>
      <c r="CZ4" s="9"/>
      <c r="DA4" s="9"/>
      <c r="DB4" s="8"/>
      <c r="DC4" s="8"/>
      <c r="DD4" s="9"/>
      <c r="DE4" s="9"/>
      <c r="DF4" s="8"/>
      <c r="DG4" s="8"/>
      <c r="DH4" s="9"/>
      <c r="DI4" s="9"/>
      <c r="DJ4" s="8"/>
      <c r="DK4" s="8"/>
      <c r="DL4" s="9"/>
      <c r="DM4" s="9"/>
      <c r="DN4" s="8"/>
      <c r="DO4" s="8"/>
      <c r="DP4" s="9"/>
      <c r="DQ4" s="9"/>
    </row>
    <row r="5" spans="1:121" s="2" customFormat="1" x14ac:dyDescent="0.2"/>
    <row r="6" spans="1:121" s="1" customFormat="1" ht="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</row>
    <row r="7" spans="1:121" s="2" customFormat="1" ht="15.75" customHeight="1" x14ac:dyDescent="0.2">
      <c r="A7" s="78" t="str">
        <f>VLOOKUP("&lt;Fachbereich&gt;",Uebersetzungen!$B$3:$E$98,Uebersetzungen!$B$2+1,FALSE)</f>
        <v>Daten &amp; Statistik</v>
      </c>
      <c r="B7" s="78"/>
      <c r="C7" s="78"/>
      <c r="D7" s="78"/>
      <c r="E7" s="78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65"/>
      <c r="DK7" s="65"/>
      <c r="DL7" s="65"/>
      <c r="DM7" s="65"/>
      <c r="DN7" s="34"/>
      <c r="DO7" s="34"/>
      <c r="DP7" s="34"/>
      <c r="DQ7" s="34"/>
    </row>
    <row r="8" spans="1:121" s="2" customFormat="1" ht="15.75" customHeight="1" x14ac:dyDescent="0.2">
      <c r="B8" s="14"/>
      <c r="C8" s="34"/>
      <c r="D8" s="14"/>
      <c r="E8" s="1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65"/>
      <c r="DK8" s="65"/>
      <c r="DL8" s="65"/>
      <c r="DM8" s="65"/>
      <c r="DN8" s="34"/>
      <c r="DO8" s="34"/>
      <c r="DP8" s="34"/>
      <c r="DQ8" s="34"/>
    </row>
    <row r="9" spans="1:121" s="2" customFormat="1" ht="15.75" customHeight="1" x14ac:dyDescent="0.25">
      <c r="A9" s="79" t="str">
        <f>VLOOKUP("&lt;Titel&gt;",Uebersetzungen!$B$3:$E$30,Uebersetzungen!$B$2+1,FALSE)</f>
        <v>Grenzgänger nach Gemeinden, seit 1996 nach Quartal</v>
      </c>
      <c r="B9" s="80"/>
      <c r="C9" s="80"/>
      <c r="D9" s="80"/>
      <c r="E9" s="80"/>
      <c r="F9" s="80"/>
      <c r="G9" s="80"/>
      <c r="H9" s="80"/>
      <c r="I9" s="80"/>
    </row>
    <row r="10" spans="1:121" s="4" customFormat="1" x14ac:dyDescent="0.2">
      <c r="A10" s="29" t="str">
        <f>VLOOKUP("&lt;UTitel&gt;",Uebersetzungen!$B$3:$E$98,Uebersetzungen!$B$2+1,FALSE)</f>
        <v>(Gemeindestand 2025: 100 Gemeinden)</v>
      </c>
      <c r="B10" s="30"/>
      <c r="C10" s="30"/>
      <c r="D10" s="31"/>
      <c r="E10" s="31"/>
      <c r="F10" s="30"/>
      <c r="G10" s="30"/>
      <c r="H10" s="31"/>
      <c r="I10" s="31"/>
      <c r="J10" s="30"/>
      <c r="K10" s="30"/>
      <c r="L10" s="31"/>
      <c r="M10" s="31"/>
      <c r="N10" s="30"/>
      <c r="O10" s="30"/>
      <c r="P10" s="31"/>
      <c r="Q10" s="31"/>
      <c r="R10" s="30"/>
      <c r="S10" s="30"/>
      <c r="T10" s="31"/>
      <c r="U10" s="31"/>
      <c r="V10" s="30"/>
      <c r="W10" s="30"/>
      <c r="X10" s="31"/>
      <c r="Y10" s="31"/>
      <c r="Z10" s="30"/>
      <c r="AA10" s="30"/>
      <c r="AB10" s="31"/>
      <c r="AC10" s="31"/>
      <c r="AD10" s="30"/>
      <c r="AE10" s="30"/>
      <c r="AF10" s="31"/>
      <c r="AG10" s="31"/>
      <c r="AH10" s="30"/>
      <c r="AI10" s="30"/>
      <c r="AJ10" s="31"/>
      <c r="AK10" s="31"/>
      <c r="AL10" s="30"/>
      <c r="AM10" s="30"/>
      <c r="AN10" s="31"/>
      <c r="AO10" s="31"/>
      <c r="AP10" s="30"/>
      <c r="AQ10" s="30"/>
      <c r="AR10" s="31"/>
      <c r="AS10" s="31"/>
      <c r="AT10" s="30"/>
      <c r="AU10" s="30"/>
      <c r="AV10" s="31"/>
      <c r="AW10" s="31"/>
      <c r="AX10" s="30"/>
      <c r="AY10" s="30"/>
      <c r="AZ10" s="31"/>
      <c r="BA10" s="31"/>
      <c r="BB10" s="30"/>
      <c r="BC10" s="30"/>
      <c r="BD10" s="31"/>
      <c r="BE10" s="31"/>
      <c r="BF10" s="30"/>
      <c r="BG10" s="30"/>
      <c r="BH10" s="31"/>
      <c r="BI10" s="31"/>
      <c r="BJ10" s="30"/>
      <c r="BK10" s="30"/>
      <c r="BL10" s="31"/>
      <c r="BM10" s="31"/>
      <c r="BN10" s="30"/>
      <c r="BO10" s="30"/>
      <c r="BP10" s="31"/>
      <c r="BQ10" s="31"/>
      <c r="BR10" s="30"/>
      <c r="BS10" s="30"/>
      <c r="BT10" s="31"/>
      <c r="BU10" s="31"/>
      <c r="BV10" s="30"/>
      <c r="BW10" s="30"/>
      <c r="BX10" s="31"/>
      <c r="BY10" s="31"/>
      <c r="BZ10" s="30"/>
      <c r="CA10" s="30"/>
      <c r="CB10" s="31"/>
      <c r="CC10" s="31"/>
      <c r="CD10" s="30"/>
      <c r="CE10" s="30"/>
      <c r="CF10" s="31"/>
      <c r="CG10" s="31"/>
      <c r="CH10" s="30"/>
      <c r="CI10" s="30"/>
      <c r="CJ10" s="31"/>
      <c r="CK10" s="31"/>
      <c r="CL10" s="30"/>
      <c r="CM10" s="30"/>
      <c r="CN10" s="31"/>
      <c r="CO10" s="31"/>
      <c r="CP10" s="30"/>
      <c r="CQ10" s="30"/>
      <c r="CR10" s="31"/>
      <c r="CS10" s="31"/>
      <c r="CT10" s="30"/>
      <c r="CU10" s="30"/>
      <c r="CV10" s="31"/>
      <c r="CW10" s="31"/>
      <c r="CX10" s="30"/>
      <c r="CY10" s="30"/>
      <c r="CZ10" s="31"/>
      <c r="DA10" s="31"/>
      <c r="DB10" s="30"/>
      <c r="DC10" s="30"/>
      <c r="DD10" s="31"/>
      <c r="DE10" s="31"/>
      <c r="DF10" s="30"/>
      <c r="DG10" s="30"/>
      <c r="DH10" s="31"/>
      <c r="DI10" s="31"/>
      <c r="DJ10" s="30"/>
      <c r="DK10" s="30"/>
      <c r="DL10" s="31"/>
      <c r="DM10" s="31"/>
      <c r="DN10" s="30"/>
      <c r="DO10" s="30"/>
      <c r="DP10" s="31"/>
      <c r="DQ10" s="31"/>
    </row>
    <row r="11" spans="1:121" s="3" customFormat="1" ht="13.5" thickBot="1" x14ac:dyDescent="0.25"/>
    <row r="12" spans="1:121" s="45" customFormat="1" ht="17.25" customHeight="1" x14ac:dyDescent="0.2">
      <c r="A12" s="44"/>
      <c r="B12" s="75">
        <v>1996</v>
      </c>
      <c r="C12" s="76"/>
      <c r="D12" s="76"/>
      <c r="E12" s="77"/>
      <c r="F12" s="75">
        <v>1997</v>
      </c>
      <c r="G12" s="76"/>
      <c r="H12" s="76"/>
      <c r="I12" s="77"/>
      <c r="J12" s="75">
        <v>1998</v>
      </c>
      <c r="K12" s="76"/>
      <c r="L12" s="76"/>
      <c r="M12" s="77"/>
      <c r="N12" s="75">
        <v>1999</v>
      </c>
      <c r="O12" s="76"/>
      <c r="P12" s="76"/>
      <c r="Q12" s="77"/>
      <c r="R12" s="75">
        <v>2000</v>
      </c>
      <c r="S12" s="76"/>
      <c r="T12" s="76"/>
      <c r="U12" s="77"/>
      <c r="V12" s="75">
        <v>2001</v>
      </c>
      <c r="W12" s="76"/>
      <c r="X12" s="76"/>
      <c r="Y12" s="77"/>
      <c r="Z12" s="75">
        <v>2002</v>
      </c>
      <c r="AA12" s="76"/>
      <c r="AB12" s="76"/>
      <c r="AC12" s="77"/>
      <c r="AD12" s="75">
        <v>2003</v>
      </c>
      <c r="AE12" s="76"/>
      <c r="AF12" s="76"/>
      <c r="AG12" s="77"/>
      <c r="AH12" s="75">
        <v>2004</v>
      </c>
      <c r="AI12" s="76"/>
      <c r="AJ12" s="76"/>
      <c r="AK12" s="77"/>
      <c r="AL12" s="75">
        <v>2005</v>
      </c>
      <c r="AM12" s="76"/>
      <c r="AN12" s="76"/>
      <c r="AO12" s="77"/>
      <c r="AP12" s="75">
        <v>2006</v>
      </c>
      <c r="AQ12" s="76"/>
      <c r="AR12" s="76"/>
      <c r="AS12" s="77"/>
      <c r="AT12" s="75">
        <v>2007</v>
      </c>
      <c r="AU12" s="76"/>
      <c r="AV12" s="76"/>
      <c r="AW12" s="77"/>
      <c r="AX12" s="75">
        <v>2008</v>
      </c>
      <c r="AY12" s="76"/>
      <c r="AZ12" s="76"/>
      <c r="BA12" s="77"/>
      <c r="BB12" s="75">
        <v>2009</v>
      </c>
      <c r="BC12" s="76"/>
      <c r="BD12" s="76"/>
      <c r="BE12" s="77"/>
      <c r="BF12" s="75">
        <v>2010</v>
      </c>
      <c r="BG12" s="76"/>
      <c r="BH12" s="76"/>
      <c r="BI12" s="77"/>
      <c r="BJ12" s="75">
        <v>2011</v>
      </c>
      <c r="BK12" s="76"/>
      <c r="BL12" s="76"/>
      <c r="BM12" s="77"/>
      <c r="BN12" s="75">
        <v>2012</v>
      </c>
      <c r="BO12" s="76"/>
      <c r="BP12" s="76"/>
      <c r="BQ12" s="77"/>
      <c r="BR12" s="75">
        <v>2013</v>
      </c>
      <c r="BS12" s="76"/>
      <c r="BT12" s="76"/>
      <c r="BU12" s="77"/>
      <c r="BV12" s="75">
        <v>2014</v>
      </c>
      <c r="BW12" s="76"/>
      <c r="BX12" s="76"/>
      <c r="BY12" s="77"/>
      <c r="BZ12" s="75">
        <v>2015</v>
      </c>
      <c r="CA12" s="76"/>
      <c r="CB12" s="76"/>
      <c r="CC12" s="77"/>
      <c r="CD12" s="75">
        <v>2016</v>
      </c>
      <c r="CE12" s="76"/>
      <c r="CF12" s="76"/>
      <c r="CG12" s="77"/>
      <c r="CH12" s="75">
        <v>2017</v>
      </c>
      <c r="CI12" s="76"/>
      <c r="CJ12" s="76"/>
      <c r="CK12" s="77"/>
      <c r="CL12" s="75">
        <v>2018</v>
      </c>
      <c r="CM12" s="76"/>
      <c r="CN12" s="76"/>
      <c r="CO12" s="77"/>
      <c r="CP12" s="75">
        <v>2019</v>
      </c>
      <c r="CQ12" s="76"/>
      <c r="CR12" s="76"/>
      <c r="CS12" s="77"/>
      <c r="CT12" s="75">
        <v>2020</v>
      </c>
      <c r="CU12" s="76"/>
      <c r="CV12" s="76"/>
      <c r="CW12" s="77"/>
      <c r="CX12" s="75">
        <v>2021</v>
      </c>
      <c r="CY12" s="76"/>
      <c r="CZ12" s="76"/>
      <c r="DA12" s="77"/>
      <c r="DB12" s="75">
        <v>2022</v>
      </c>
      <c r="DC12" s="76"/>
      <c r="DD12" s="76"/>
      <c r="DE12" s="77"/>
      <c r="DF12" s="75">
        <v>2023</v>
      </c>
      <c r="DG12" s="76"/>
      <c r="DH12" s="76"/>
      <c r="DI12" s="76"/>
      <c r="DJ12" s="75">
        <v>2024</v>
      </c>
      <c r="DK12" s="76"/>
      <c r="DL12" s="76"/>
      <c r="DM12" s="77"/>
      <c r="DN12" s="75">
        <v>2025</v>
      </c>
      <c r="DO12" s="76"/>
      <c r="DP12" s="76"/>
      <c r="DQ12" s="77"/>
    </row>
    <row r="13" spans="1:121" s="33" customFormat="1" ht="17.25" customHeight="1" x14ac:dyDescent="0.2">
      <c r="A13" s="35" t="str">
        <f>VLOOKUP("&lt;SpaltenTitel_1&gt;",Uebersetzungen!$B$3:$E$28,Uebersetzungen!$B$2+1,FALSE)</f>
        <v>Gemeinde</v>
      </c>
      <c r="B13" s="46" t="str">
        <f>VLOOKUP("&lt;SpaltenTitel_2&gt;",Uebersetzungen!$B$3:$E$28,Uebersetzungen!$B$2+1,FALSE)</f>
        <v>1. Quartal</v>
      </c>
      <c r="C13" s="54" t="str">
        <f>VLOOKUP("&lt;SpaltenTitel_3&gt;",Uebersetzungen!$B$3:$E$28,Uebersetzungen!$B$2+1,FALSE)</f>
        <v>2. Quartal</v>
      </c>
      <c r="D13" s="54" t="str">
        <f>VLOOKUP("&lt;SpaltenTitel_4&gt;",Uebersetzungen!$B$3:$E$28,Uebersetzungen!$B$2+1,FALSE)</f>
        <v>3. Quartal</v>
      </c>
      <c r="E13" s="36" t="str">
        <f>VLOOKUP("&lt;SpaltenTitel_5&gt;",Uebersetzungen!$B$3:$E$28,Uebersetzungen!$B$2+1,FALSE)</f>
        <v>4. Quartal</v>
      </c>
      <c r="F13" s="46" t="str">
        <f>VLOOKUP("&lt;SpaltenTitel_2&gt;",Uebersetzungen!$B$3:$E$28,Uebersetzungen!$B$2+1,FALSE)</f>
        <v>1. Quartal</v>
      </c>
      <c r="G13" s="54" t="str">
        <f>VLOOKUP("&lt;SpaltenTitel_3&gt;",Uebersetzungen!$B$3:$E$28,Uebersetzungen!$B$2+1,FALSE)</f>
        <v>2. Quartal</v>
      </c>
      <c r="H13" s="54" t="str">
        <f>VLOOKUP("&lt;SpaltenTitel_4&gt;",Uebersetzungen!$B$3:$E$28,Uebersetzungen!$B$2+1,FALSE)</f>
        <v>3. Quartal</v>
      </c>
      <c r="I13" s="36" t="str">
        <f>VLOOKUP("&lt;SpaltenTitel_5&gt;",Uebersetzungen!$B$3:$E$28,Uebersetzungen!$B$2+1,FALSE)</f>
        <v>4. Quartal</v>
      </c>
      <c r="J13" s="46" t="str">
        <f>VLOOKUP("&lt;SpaltenTitel_2&gt;",Uebersetzungen!$B$3:$E$28,Uebersetzungen!$B$2+1,FALSE)</f>
        <v>1. Quartal</v>
      </c>
      <c r="K13" s="54" t="str">
        <f>VLOOKUP("&lt;SpaltenTitel_3&gt;",Uebersetzungen!$B$3:$E$28,Uebersetzungen!$B$2+1,FALSE)</f>
        <v>2. Quartal</v>
      </c>
      <c r="L13" s="54" t="str">
        <f>VLOOKUP("&lt;SpaltenTitel_4&gt;",Uebersetzungen!$B$3:$E$28,Uebersetzungen!$B$2+1,FALSE)</f>
        <v>3. Quartal</v>
      </c>
      <c r="M13" s="36" t="str">
        <f>VLOOKUP("&lt;SpaltenTitel_5&gt;",Uebersetzungen!$B$3:$E$28,Uebersetzungen!$B$2+1,FALSE)</f>
        <v>4. Quartal</v>
      </c>
      <c r="N13" s="46" t="str">
        <f>VLOOKUP("&lt;SpaltenTitel_2&gt;",Uebersetzungen!$B$3:$E$28,Uebersetzungen!$B$2+1,FALSE)</f>
        <v>1. Quartal</v>
      </c>
      <c r="O13" s="54" t="str">
        <f>VLOOKUP("&lt;SpaltenTitel_3&gt;",Uebersetzungen!$B$3:$E$28,Uebersetzungen!$B$2+1,FALSE)</f>
        <v>2. Quartal</v>
      </c>
      <c r="P13" s="54" t="str">
        <f>VLOOKUP("&lt;SpaltenTitel_4&gt;",Uebersetzungen!$B$3:$E$28,Uebersetzungen!$B$2+1,FALSE)</f>
        <v>3. Quartal</v>
      </c>
      <c r="Q13" s="36" t="str">
        <f>VLOOKUP("&lt;SpaltenTitel_5&gt;",Uebersetzungen!$B$3:$E$28,Uebersetzungen!$B$2+1,FALSE)</f>
        <v>4. Quartal</v>
      </c>
      <c r="R13" s="46" t="str">
        <f>VLOOKUP("&lt;SpaltenTitel_2&gt;",Uebersetzungen!$B$3:$E$28,Uebersetzungen!$B$2+1,FALSE)</f>
        <v>1. Quartal</v>
      </c>
      <c r="S13" s="54" t="str">
        <f>VLOOKUP("&lt;SpaltenTitel_3&gt;",Uebersetzungen!$B$3:$E$28,Uebersetzungen!$B$2+1,FALSE)</f>
        <v>2. Quartal</v>
      </c>
      <c r="T13" s="54" t="str">
        <f>VLOOKUP("&lt;SpaltenTitel_4&gt;",Uebersetzungen!$B$3:$E$28,Uebersetzungen!$B$2+1,FALSE)</f>
        <v>3. Quartal</v>
      </c>
      <c r="U13" s="36" t="str">
        <f>VLOOKUP("&lt;SpaltenTitel_5&gt;",Uebersetzungen!$B$3:$E$28,Uebersetzungen!$B$2+1,FALSE)</f>
        <v>4. Quartal</v>
      </c>
      <c r="V13" s="46" t="str">
        <f>VLOOKUP("&lt;SpaltenTitel_2&gt;",Uebersetzungen!$B$3:$E$28,Uebersetzungen!$B$2+1,FALSE)</f>
        <v>1. Quartal</v>
      </c>
      <c r="W13" s="54" t="str">
        <f>VLOOKUP("&lt;SpaltenTitel_3&gt;",Uebersetzungen!$B$3:$E$28,Uebersetzungen!$B$2+1,FALSE)</f>
        <v>2. Quartal</v>
      </c>
      <c r="X13" s="54" t="str">
        <f>VLOOKUP("&lt;SpaltenTitel_4&gt;",Uebersetzungen!$B$3:$E$28,Uebersetzungen!$B$2+1,FALSE)</f>
        <v>3. Quartal</v>
      </c>
      <c r="Y13" s="36" t="str">
        <f>VLOOKUP("&lt;SpaltenTitel_5&gt;",Uebersetzungen!$B$3:$E$28,Uebersetzungen!$B$2+1,FALSE)</f>
        <v>4. Quartal</v>
      </c>
      <c r="Z13" s="46" t="str">
        <f>VLOOKUP("&lt;SpaltenTitel_2&gt;",Uebersetzungen!$B$3:$E$28,Uebersetzungen!$B$2+1,FALSE)</f>
        <v>1. Quartal</v>
      </c>
      <c r="AA13" s="54" t="str">
        <f>VLOOKUP("&lt;SpaltenTitel_3&gt;",Uebersetzungen!$B$3:$E$28,Uebersetzungen!$B$2+1,FALSE)</f>
        <v>2. Quartal</v>
      </c>
      <c r="AB13" s="54" t="str">
        <f>VLOOKUP("&lt;SpaltenTitel_4&gt;",Uebersetzungen!$B$3:$E$28,Uebersetzungen!$B$2+1,FALSE)</f>
        <v>3. Quartal</v>
      </c>
      <c r="AC13" s="36" t="str">
        <f>VLOOKUP("&lt;SpaltenTitel_5&gt;",Uebersetzungen!$B$3:$E$28,Uebersetzungen!$B$2+1,FALSE)</f>
        <v>4. Quartal</v>
      </c>
      <c r="AD13" s="46" t="str">
        <f>VLOOKUP("&lt;SpaltenTitel_2&gt;",Uebersetzungen!$B$3:$E$28,Uebersetzungen!$B$2+1,FALSE)</f>
        <v>1. Quartal</v>
      </c>
      <c r="AE13" s="54" t="str">
        <f>VLOOKUP("&lt;SpaltenTitel_3&gt;",Uebersetzungen!$B$3:$E$28,Uebersetzungen!$B$2+1,FALSE)</f>
        <v>2. Quartal</v>
      </c>
      <c r="AF13" s="54" t="str">
        <f>VLOOKUP("&lt;SpaltenTitel_4&gt;",Uebersetzungen!$B$3:$E$28,Uebersetzungen!$B$2+1,FALSE)</f>
        <v>3. Quartal</v>
      </c>
      <c r="AG13" s="36" t="str">
        <f>VLOOKUP("&lt;SpaltenTitel_5&gt;",Uebersetzungen!$B$3:$E$28,Uebersetzungen!$B$2+1,FALSE)</f>
        <v>4. Quartal</v>
      </c>
      <c r="AH13" s="46" t="str">
        <f>VLOOKUP("&lt;SpaltenTitel_2&gt;",Uebersetzungen!$B$3:$E$28,Uebersetzungen!$B$2+1,FALSE)</f>
        <v>1. Quartal</v>
      </c>
      <c r="AI13" s="54" t="str">
        <f>VLOOKUP("&lt;SpaltenTitel_3&gt;",Uebersetzungen!$B$3:$E$28,Uebersetzungen!$B$2+1,FALSE)</f>
        <v>2. Quartal</v>
      </c>
      <c r="AJ13" s="54" t="str">
        <f>VLOOKUP("&lt;SpaltenTitel_4&gt;",Uebersetzungen!$B$3:$E$28,Uebersetzungen!$B$2+1,FALSE)</f>
        <v>3. Quartal</v>
      </c>
      <c r="AK13" s="36" t="str">
        <f>VLOOKUP("&lt;SpaltenTitel_5&gt;",Uebersetzungen!$B$3:$E$28,Uebersetzungen!$B$2+1,FALSE)</f>
        <v>4. Quartal</v>
      </c>
      <c r="AL13" s="46" t="str">
        <f>VLOOKUP("&lt;SpaltenTitel_2&gt;",Uebersetzungen!$B$3:$E$28,Uebersetzungen!$B$2+1,FALSE)</f>
        <v>1. Quartal</v>
      </c>
      <c r="AM13" s="54" t="str">
        <f>VLOOKUP("&lt;SpaltenTitel_3&gt;",Uebersetzungen!$B$3:$E$28,Uebersetzungen!$B$2+1,FALSE)</f>
        <v>2. Quartal</v>
      </c>
      <c r="AN13" s="54" t="str">
        <f>VLOOKUP("&lt;SpaltenTitel_4&gt;",Uebersetzungen!$B$3:$E$28,Uebersetzungen!$B$2+1,FALSE)</f>
        <v>3. Quartal</v>
      </c>
      <c r="AO13" s="36" t="str">
        <f>VLOOKUP("&lt;SpaltenTitel_5&gt;",Uebersetzungen!$B$3:$E$28,Uebersetzungen!$B$2+1,FALSE)</f>
        <v>4. Quartal</v>
      </c>
      <c r="AP13" s="46" t="str">
        <f>VLOOKUP("&lt;SpaltenTitel_2&gt;",Uebersetzungen!$B$3:$E$28,Uebersetzungen!$B$2+1,FALSE)</f>
        <v>1. Quartal</v>
      </c>
      <c r="AQ13" s="54" t="str">
        <f>VLOOKUP("&lt;SpaltenTitel_3&gt;",Uebersetzungen!$B$3:$E$28,Uebersetzungen!$B$2+1,FALSE)</f>
        <v>2. Quartal</v>
      </c>
      <c r="AR13" s="54" t="str">
        <f>VLOOKUP("&lt;SpaltenTitel_4&gt;",Uebersetzungen!$B$3:$E$28,Uebersetzungen!$B$2+1,FALSE)</f>
        <v>3. Quartal</v>
      </c>
      <c r="AS13" s="36" t="str">
        <f>VLOOKUP("&lt;SpaltenTitel_5&gt;",Uebersetzungen!$B$3:$E$28,Uebersetzungen!$B$2+1,FALSE)</f>
        <v>4. Quartal</v>
      </c>
      <c r="AT13" s="46" t="str">
        <f>VLOOKUP("&lt;SpaltenTitel_2&gt;",Uebersetzungen!$B$3:$E$28,Uebersetzungen!$B$2+1,FALSE)</f>
        <v>1. Quartal</v>
      </c>
      <c r="AU13" s="54" t="str">
        <f>VLOOKUP("&lt;SpaltenTitel_3&gt;",Uebersetzungen!$B$3:$E$28,Uebersetzungen!$B$2+1,FALSE)</f>
        <v>2. Quartal</v>
      </c>
      <c r="AV13" s="54" t="str">
        <f>VLOOKUP("&lt;SpaltenTitel_4&gt;",Uebersetzungen!$B$3:$E$28,Uebersetzungen!$B$2+1,FALSE)</f>
        <v>3. Quartal</v>
      </c>
      <c r="AW13" s="36" t="str">
        <f>VLOOKUP("&lt;SpaltenTitel_5&gt;",Uebersetzungen!$B$3:$E$28,Uebersetzungen!$B$2+1,FALSE)</f>
        <v>4. Quartal</v>
      </c>
      <c r="AX13" s="46" t="str">
        <f>VLOOKUP("&lt;SpaltenTitel_2&gt;",Uebersetzungen!$B$3:$E$28,Uebersetzungen!$B$2+1,FALSE)</f>
        <v>1. Quartal</v>
      </c>
      <c r="AY13" s="54" t="str">
        <f>VLOOKUP("&lt;SpaltenTitel_3&gt;",Uebersetzungen!$B$3:$E$28,Uebersetzungen!$B$2+1,FALSE)</f>
        <v>2. Quartal</v>
      </c>
      <c r="AZ13" s="54" t="str">
        <f>VLOOKUP("&lt;SpaltenTitel_4&gt;",Uebersetzungen!$B$3:$E$28,Uebersetzungen!$B$2+1,FALSE)</f>
        <v>3. Quartal</v>
      </c>
      <c r="BA13" s="36" t="str">
        <f>VLOOKUP("&lt;SpaltenTitel_5&gt;",Uebersetzungen!$B$3:$E$28,Uebersetzungen!$B$2+1,FALSE)</f>
        <v>4. Quartal</v>
      </c>
      <c r="BB13" s="46" t="str">
        <f>VLOOKUP("&lt;SpaltenTitel_2&gt;",Uebersetzungen!$B$3:$E$28,Uebersetzungen!$B$2+1,FALSE)</f>
        <v>1. Quartal</v>
      </c>
      <c r="BC13" s="54" t="str">
        <f>VLOOKUP("&lt;SpaltenTitel_3&gt;",Uebersetzungen!$B$3:$E$28,Uebersetzungen!$B$2+1,FALSE)</f>
        <v>2. Quartal</v>
      </c>
      <c r="BD13" s="54" t="str">
        <f>VLOOKUP("&lt;SpaltenTitel_4&gt;",Uebersetzungen!$B$3:$E$28,Uebersetzungen!$B$2+1,FALSE)</f>
        <v>3. Quartal</v>
      </c>
      <c r="BE13" s="36" t="str">
        <f>VLOOKUP("&lt;SpaltenTitel_5&gt;",Uebersetzungen!$B$3:$E$28,Uebersetzungen!$B$2+1,FALSE)</f>
        <v>4. Quartal</v>
      </c>
      <c r="BF13" s="46" t="str">
        <f>VLOOKUP("&lt;SpaltenTitel_2&gt;",Uebersetzungen!$B$3:$E$28,Uebersetzungen!$B$2+1,FALSE)</f>
        <v>1. Quartal</v>
      </c>
      <c r="BG13" s="54" t="str">
        <f>VLOOKUP("&lt;SpaltenTitel_3&gt;",Uebersetzungen!$B$3:$E$28,Uebersetzungen!$B$2+1,FALSE)</f>
        <v>2. Quartal</v>
      </c>
      <c r="BH13" s="54" t="str">
        <f>VLOOKUP("&lt;SpaltenTitel_4&gt;",Uebersetzungen!$B$3:$E$28,Uebersetzungen!$B$2+1,FALSE)</f>
        <v>3. Quartal</v>
      </c>
      <c r="BI13" s="36" t="str">
        <f>VLOOKUP("&lt;SpaltenTitel_5&gt;",Uebersetzungen!$B$3:$E$28,Uebersetzungen!$B$2+1,FALSE)</f>
        <v>4. Quartal</v>
      </c>
      <c r="BJ13" s="46" t="str">
        <f>VLOOKUP("&lt;SpaltenTitel_2&gt;",Uebersetzungen!$B$3:$E$28,Uebersetzungen!$B$2+1,FALSE)</f>
        <v>1. Quartal</v>
      </c>
      <c r="BK13" s="54" t="str">
        <f>VLOOKUP("&lt;SpaltenTitel_3&gt;",Uebersetzungen!$B$3:$E$28,Uebersetzungen!$B$2+1,FALSE)</f>
        <v>2. Quartal</v>
      </c>
      <c r="BL13" s="54" t="str">
        <f>VLOOKUP("&lt;SpaltenTitel_4&gt;",Uebersetzungen!$B$3:$E$28,Uebersetzungen!$B$2+1,FALSE)</f>
        <v>3. Quartal</v>
      </c>
      <c r="BM13" s="36" t="str">
        <f>VLOOKUP("&lt;SpaltenTitel_5&gt;",Uebersetzungen!$B$3:$E$28,Uebersetzungen!$B$2+1,FALSE)</f>
        <v>4. Quartal</v>
      </c>
      <c r="BN13" s="46" t="str">
        <f>VLOOKUP("&lt;SpaltenTitel_2&gt;",Uebersetzungen!$B$3:$E$28,Uebersetzungen!$B$2+1,FALSE)</f>
        <v>1. Quartal</v>
      </c>
      <c r="BO13" s="54" t="str">
        <f>VLOOKUP("&lt;SpaltenTitel_3&gt;",Uebersetzungen!$B$3:$E$28,Uebersetzungen!$B$2+1,FALSE)</f>
        <v>2. Quartal</v>
      </c>
      <c r="BP13" s="54" t="str">
        <f>VLOOKUP("&lt;SpaltenTitel_4&gt;",Uebersetzungen!$B$3:$E$28,Uebersetzungen!$B$2+1,FALSE)</f>
        <v>3. Quartal</v>
      </c>
      <c r="BQ13" s="36" t="str">
        <f>VLOOKUP("&lt;SpaltenTitel_5&gt;",Uebersetzungen!$B$3:$E$28,Uebersetzungen!$B$2+1,FALSE)</f>
        <v>4. Quartal</v>
      </c>
      <c r="BR13" s="46" t="str">
        <f>VLOOKUP("&lt;SpaltenTitel_2&gt;",Uebersetzungen!$B$3:$E$28,Uebersetzungen!$B$2+1,FALSE)</f>
        <v>1. Quartal</v>
      </c>
      <c r="BS13" s="54" t="str">
        <f>VLOOKUP("&lt;SpaltenTitel_3&gt;",Uebersetzungen!$B$3:$E$28,Uebersetzungen!$B$2+1,FALSE)</f>
        <v>2. Quartal</v>
      </c>
      <c r="BT13" s="54" t="str">
        <f>VLOOKUP("&lt;SpaltenTitel_4&gt;",Uebersetzungen!$B$3:$E$28,Uebersetzungen!$B$2+1,FALSE)</f>
        <v>3. Quartal</v>
      </c>
      <c r="BU13" s="36" t="str">
        <f>VLOOKUP("&lt;SpaltenTitel_5&gt;",Uebersetzungen!$B$3:$E$28,Uebersetzungen!$B$2+1,FALSE)</f>
        <v>4. Quartal</v>
      </c>
      <c r="BV13" s="46" t="str">
        <f>VLOOKUP("&lt;SpaltenTitel_2&gt;",Uebersetzungen!$B$3:$E$28,Uebersetzungen!$B$2+1,FALSE)</f>
        <v>1. Quartal</v>
      </c>
      <c r="BW13" s="54" t="str">
        <f>VLOOKUP("&lt;SpaltenTitel_3&gt;",Uebersetzungen!$B$3:$E$28,Uebersetzungen!$B$2+1,FALSE)</f>
        <v>2. Quartal</v>
      </c>
      <c r="BX13" s="54" t="str">
        <f>VLOOKUP("&lt;SpaltenTitel_4&gt;",Uebersetzungen!$B$3:$E$28,Uebersetzungen!$B$2+1,FALSE)</f>
        <v>3. Quartal</v>
      </c>
      <c r="BY13" s="36" t="str">
        <f>VLOOKUP("&lt;SpaltenTitel_5&gt;",Uebersetzungen!$B$3:$E$28,Uebersetzungen!$B$2+1,FALSE)</f>
        <v>4. Quartal</v>
      </c>
      <c r="BZ13" s="46" t="str">
        <f>VLOOKUP("&lt;SpaltenTitel_2&gt;",Uebersetzungen!$B$3:$E$28,Uebersetzungen!$B$2+1,FALSE)</f>
        <v>1. Quartal</v>
      </c>
      <c r="CA13" s="54" t="str">
        <f>VLOOKUP("&lt;SpaltenTitel_3&gt;",Uebersetzungen!$B$3:$E$28,Uebersetzungen!$B$2+1,FALSE)</f>
        <v>2. Quartal</v>
      </c>
      <c r="CB13" s="54" t="str">
        <f>VLOOKUP("&lt;SpaltenTitel_4&gt;",Uebersetzungen!$B$3:$E$28,Uebersetzungen!$B$2+1,FALSE)</f>
        <v>3. Quartal</v>
      </c>
      <c r="CC13" s="36" t="str">
        <f>VLOOKUP("&lt;SpaltenTitel_5&gt;",Uebersetzungen!$B$3:$E$28,Uebersetzungen!$B$2+1,FALSE)</f>
        <v>4. Quartal</v>
      </c>
      <c r="CD13" s="46" t="str">
        <f>VLOOKUP("&lt;SpaltenTitel_2&gt;",Uebersetzungen!$B$3:$E$28,Uebersetzungen!$B$2+1,FALSE)</f>
        <v>1. Quartal</v>
      </c>
      <c r="CE13" s="54" t="str">
        <f>VLOOKUP("&lt;SpaltenTitel_3&gt;",Uebersetzungen!$B$3:$E$28,Uebersetzungen!$B$2+1,FALSE)</f>
        <v>2. Quartal</v>
      </c>
      <c r="CF13" s="54" t="str">
        <f>VLOOKUP("&lt;SpaltenTitel_4&gt;",Uebersetzungen!$B$3:$E$28,Uebersetzungen!$B$2+1,FALSE)</f>
        <v>3. Quartal</v>
      </c>
      <c r="CG13" s="36" t="str">
        <f>VLOOKUP("&lt;SpaltenTitel_5&gt;",Uebersetzungen!$B$3:$E$28,Uebersetzungen!$B$2+1,FALSE)</f>
        <v>4. Quartal</v>
      </c>
      <c r="CH13" s="46" t="str">
        <f>VLOOKUP("&lt;SpaltenTitel_2&gt;",Uebersetzungen!$B$3:$E$28,Uebersetzungen!$B$2+1,FALSE)</f>
        <v>1. Quartal</v>
      </c>
      <c r="CI13" s="54" t="str">
        <f>VLOOKUP("&lt;SpaltenTitel_3&gt;",Uebersetzungen!$B$3:$E$28,Uebersetzungen!$B$2+1,FALSE)</f>
        <v>2. Quartal</v>
      </c>
      <c r="CJ13" s="54" t="str">
        <f>VLOOKUP("&lt;SpaltenTitel_4&gt;",Uebersetzungen!$B$3:$E$28,Uebersetzungen!$B$2+1,FALSE)</f>
        <v>3. Quartal</v>
      </c>
      <c r="CK13" s="36" t="str">
        <f>VLOOKUP("&lt;SpaltenTitel_5&gt;",Uebersetzungen!$B$3:$E$28,Uebersetzungen!$B$2+1,FALSE)</f>
        <v>4. Quartal</v>
      </c>
      <c r="CL13" s="46" t="str">
        <f>VLOOKUP("&lt;SpaltenTitel_2&gt;",Uebersetzungen!$B$3:$E$28,Uebersetzungen!$B$2+1,FALSE)</f>
        <v>1. Quartal</v>
      </c>
      <c r="CM13" s="54" t="str">
        <f>VLOOKUP("&lt;SpaltenTitel_3&gt;",Uebersetzungen!$B$3:$E$28,Uebersetzungen!$B$2+1,FALSE)</f>
        <v>2. Quartal</v>
      </c>
      <c r="CN13" s="54" t="str">
        <f>VLOOKUP("&lt;SpaltenTitel_4&gt;",Uebersetzungen!$B$3:$E$28,Uebersetzungen!$B$2+1,FALSE)</f>
        <v>3. Quartal</v>
      </c>
      <c r="CO13" s="36" t="str">
        <f>VLOOKUP("&lt;SpaltenTitel_5&gt;",Uebersetzungen!$B$3:$E$28,Uebersetzungen!$B$2+1,FALSE)</f>
        <v>4. Quartal</v>
      </c>
      <c r="CP13" s="46" t="str">
        <f>VLOOKUP("&lt;SpaltenTitel_2&gt;",Uebersetzungen!$B$3:$E$28,Uebersetzungen!$B$2+1,FALSE)</f>
        <v>1. Quartal</v>
      </c>
      <c r="CQ13" s="54" t="str">
        <f>VLOOKUP("&lt;SpaltenTitel_3&gt;",Uebersetzungen!$B$3:$E$28,Uebersetzungen!$B$2+1,FALSE)</f>
        <v>2. Quartal</v>
      </c>
      <c r="CR13" s="54" t="str">
        <f>VLOOKUP("&lt;SpaltenTitel_4&gt;",Uebersetzungen!$B$3:$E$28,Uebersetzungen!$B$2+1,FALSE)</f>
        <v>3. Quartal</v>
      </c>
      <c r="CS13" s="36" t="str">
        <f>VLOOKUP("&lt;SpaltenTitel_5&gt;",Uebersetzungen!$B$3:$E$28,Uebersetzungen!$B$2+1,FALSE)</f>
        <v>4. Quartal</v>
      </c>
      <c r="CT13" s="46" t="str">
        <f>VLOOKUP("&lt;SpaltenTitel_2&gt;",Uebersetzungen!$B$3:$E$28,Uebersetzungen!$B$2+1,FALSE)</f>
        <v>1. Quartal</v>
      </c>
      <c r="CU13" s="54" t="str">
        <f>VLOOKUP("&lt;SpaltenTitel_3&gt;",Uebersetzungen!$B$3:$E$28,Uebersetzungen!$B$2+1,FALSE)</f>
        <v>2. Quartal</v>
      </c>
      <c r="CV13" s="54" t="str">
        <f>VLOOKUP("&lt;SpaltenTitel_4&gt;",Uebersetzungen!$B$3:$E$28,Uebersetzungen!$B$2+1,FALSE)</f>
        <v>3. Quartal</v>
      </c>
      <c r="CW13" s="36" t="str">
        <f>VLOOKUP("&lt;SpaltenTitel_5&gt;",Uebersetzungen!$B$3:$E$28,Uebersetzungen!$B$2+1,FALSE)</f>
        <v>4. Quartal</v>
      </c>
      <c r="CX13" s="46" t="str">
        <f>VLOOKUP("&lt;SpaltenTitel_2&gt;",Uebersetzungen!$B$3:$E$28,Uebersetzungen!$B$2+1,FALSE)</f>
        <v>1. Quartal</v>
      </c>
      <c r="CY13" s="54" t="str">
        <f>VLOOKUP("&lt;SpaltenTitel_3&gt;",Uebersetzungen!$B$3:$E$28,Uebersetzungen!$B$2+1,FALSE)</f>
        <v>2. Quartal</v>
      </c>
      <c r="CZ13" s="54" t="str">
        <f>VLOOKUP("&lt;SpaltenTitel_4&gt;",Uebersetzungen!$B$3:$E$28,Uebersetzungen!$B$2+1,FALSE)</f>
        <v>3. Quartal</v>
      </c>
      <c r="DA13" s="36" t="str">
        <f>VLOOKUP("&lt;SpaltenTitel_5&gt;",Uebersetzungen!$B$3:$E$28,Uebersetzungen!$B$2+1,FALSE)</f>
        <v>4. Quartal</v>
      </c>
      <c r="DB13" s="46" t="str">
        <f>VLOOKUP("&lt;SpaltenTitel_2&gt;",Uebersetzungen!$B$3:$E$28,Uebersetzungen!$B$2+1,FALSE)</f>
        <v>1. Quartal</v>
      </c>
      <c r="DC13" s="54" t="str">
        <f>VLOOKUP("&lt;SpaltenTitel_3&gt;",Uebersetzungen!$B$3:$E$28,Uebersetzungen!$B$2+1,FALSE)</f>
        <v>2. Quartal</v>
      </c>
      <c r="DD13" s="54" t="str">
        <f>VLOOKUP("&lt;SpaltenTitel_4&gt;",Uebersetzungen!$B$3:$E$28,Uebersetzungen!$B$2+1,FALSE)</f>
        <v>3. Quartal</v>
      </c>
      <c r="DE13" s="36" t="str">
        <f>VLOOKUP("&lt;SpaltenTitel_5&gt;",Uebersetzungen!$B$3:$E$28,Uebersetzungen!$B$2+1,FALSE)</f>
        <v>4. Quartal</v>
      </c>
      <c r="DF13" s="46" t="str">
        <f>VLOOKUP("&lt;SpaltenTitel_2&gt;",Uebersetzungen!$B$3:$E$28,Uebersetzungen!$B$2+1,FALSE)</f>
        <v>1. Quartal</v>
      </c>
      <c r="DG13" s="54" t="str">
        <f>VLOOKUP("&lt;SpaltenTitel_3&gt;",Uebersetzungen!$B$3:$E$28,Uebersetzungen!$B$2+1,FALSE)</f>
        <v>2. Quartal</v>
      </c>
      <c r="DH13" s="54" t="str">
        <f>VLOOKUP("&lt;SpaltenTitel_4&gt;",Uebersetzungen!$B$3:$E$28,Uebersetzungen!$B$2+1,FALSE)</f>
        <v>3. Quartal</v>
      </c>
      <c r="DI13" s="66" t="str">
        <f>VLOOKUP("&lt;SpaltenTitel_5&gt;",Uebersetzungen!$B$3:$E$28,Uebersetzungen!$B$2+1,FALSE)</f>
        <v>4. Quartal</v>
      </c>
      <c r="DJ13" s="46" t="str">
        <f>VLOOKUP("&lt;SpaltenTitel_2&gt;",Uebersetzungen!$B$3:$E$28,Uebersetzungen!$B$2+1,FALSE)</f>
        <v>1. Quartal</v>
      </c>
      <c r="DK13" s="54" t="str">
        <f>VLOOKUP("&lt;SpaltenTitel_3&gt;",Uebersetzungen!$B$3:$E$28,Uebersetzungen!$B$2+1,FALSE)</f>
        <v>2. Quartal</v>
      </c>
      <c r="DL13" s="54" t="str">
        <f>VLOOKUP("&lt;SpaltenTitel_4&gt;",Uebersetzungen!$B$3:$E$28,Uebersetzungen!$B$2+1,FALSE)</f>
        <v>3. Quartal</v>
      </c>
      <c r="DM13" s="36" t="str">
        <f>VLOOKUP("&lt;SpaltenTitel_5&gt;",Uebersetzungen!$B$3:$E$28,Uebersetzungen!$B$2+1,FALSE)</f>
        <v>4. Quartal</v>
      </c>
      <c r="DN13" s="46" t="str">
        <f>VLOOKUP("&lt;SpaltenTitel_2&gt;",Uebersetzungen!$B$3:$E$28,Uebersetzungen!$B$2+1,FALSE)</f>
        <v>1. Quartal</v>
      </c>
      <c r="DO13" s="54" t="str">
        <f>VLOOKUP("&lt;SpaltenTitel_3&gt;",Uebersetzungen!$B$3:$E$28,Uebersetzungen!$B$2+1,FALSE)</f>
        <v>2. Quartal</v>
      </c>
      <c r="DP13" s="54" t="str">
        <f>VLOOKUP("&lt;SpaltenTitel_4&gt;",Uebersetzungen!$B$3:$E$28,Uebersetzungen!$B$2+1,FALSE)</f>
        <v>3. Quartal</v>
      </c>
      <c r="DQ13" s="36" t="str">
        <f>VLOOKUP("&lt;SpaltenTitel_5&gt;",Uebersetzungen!$B$3:$E$28,Uebersetzungen!$B$2+1,FALSE)</f>
        <v>4. Quartal</v>
      </c>
    </row>
    <row r="14" spans="1:121" x14ac:dyDescent="0.2">
      <c r="A14" s="10"/>
      <c r="B14" s="47"/>
      <c r="C14" s="55"/>
      <c r="D14" s="55"/>
      <c r="E14" s="37"/>
      <c r="F14" s="47"/>
      <c r="G14" s="55"/>
      <c r="H14" s="55"/>
      <c r="I14" s="37"/>
      <c r="J14" s="47"/>
      <c r="K14" s="55"/>
      <c r="L14" s="55"/>
      <c r="M14" s="37"/>
      <c r="N14" s="47"/>
      <c r="O14" s="55"/>
      <c r="P14" s="55"/>
      <c r="Q14" s="37"/>
      <c r="R14" s="47"/>
      <c r="S14" s="55"/>
      <c r="T14" s="55"/>
      <c r="U14" s="37"/>
      <c r="V14" s="47"/>
      <c r="W14" s="55"/>
      <c r="X14" s="55"/>
      <c r="Y14" s="37"/>
      <c r="Z14" s="47"/>
      <c r="AA14" s="55"/>
      <c r="AB14" s="55"/>
      <c r="AC14" s="37"/>
      <c r="AD14" s="47"/>
      <c r="AE14" s="55"/>
      <c r="AF14" s="55"/>
      <c r="AG14" s="37"/>
      <c r="AH14" s="47"/>
      <c r="AI14" s="55"/>
      <c r="AJ14" s="55"/>
      <c r="AK14" s="37"/>
      <c r="AL14" s="47"/>
      <c r="AM14" s="55"/>
      <c r="AN14" s="55"/>
      <c r="AO14" s="37"/>
      <c r="AP14" s="47"/>
      <c r="AQ14" s="55"/>
      <c r="AR14" s="55"/>
      <c r="AS14" s="37"/>
      <c r="AT14" s="47"/>
      <c r="AU14" s="55"/>
      <c r="AV14" s="55"/>
      <c r="AW14" s="37"/>
      <c r="AX14" s="47"/>
      <c r="AY14" s="55"/>
      <c r="AZ14" s="55"/>
      <c r="BA14" s="37"/>
      <c r="BB14" s="47"/>
      <c r="BC14" s="55"/>
      <c r="BD14" s="55"/>
      <c r="BE14" s="37"/>
      <c r="BF14" s="47"/>
      <c r="BG14" s="55"/>
      <c r="BH14" s="55"/>
      <c r="BI14" s="37"/>
      <c r="BJ14" s="47"/>
      <c r="BK14" s="55"/>
      <c r="BL14" s="55"/>
      <c r="BM14" s="37"/>
      <c r="BN14" s="47"/>
      <c r="BO14" s="55"/>
      <c r="BP14" s="55"/>
      <c r="BQ14" s="37"/>
      <c r="BR14" s="47"/>
      <c r="BS14" s="55"/>
      <c r="BT14" s="55"/>
      <c r="BU14" s="37"/>
      <c r="BV14" s="47"/>
      <c r="BW14" s="55"/>
      <c r="BX14" s="55"/>
      <c r="BY14" s="37"/>
      <c r="BZ14" s="47"/>
      <c r="CA14" s="55"/>
      <c r="CB14" s="55"/>
      <c r="CC14" s="37"/>
      <c r="CD14" s="47"/>
      <c r="CE14" s="55"/>
      <c r="CF14" s="55"/>
      <c r="CG14" s="37"/>
      <c r="CH14" s="47"/>
      <c r="CI14" s="55"/>
      <c r="CJ14" s="55"/>
      <c r="CK14" s="37"/>
      <c r="CL14" s="47"/>
      <c r="CM14" s="55"/>
      <c r="CN14" s="55"/>
      <c r="CO14" s="37"/>
      <c r="CP14" s="47"/>
      <c r="CQ14" s="55"/>
      <c r="CR14" s="55"/>
      <c r="CS14" s="37"/>
      <c r="CT14" s="47"/>
      <c r="CU14" s="55"/>
      <c r="CV14" s="55"/>
      <c r="CW14" s="37"/>
      <c r="CX14" s="47"/>
      <c r="CY14" s="55"/>
      <c r="CZ14" s="55"/>
      <c r="DA14" s="37"/>
      <c r="DB14" s="47"/>
      <c r="DC14" s="55"/>
      <c r="DD14" s="55"/>
      <c r="DE14" s="37"/>
      <c r="DF14" s="47"/>
      <c r="DG14" s="55"/>
      <c r="DH14" s="55"/>
      <c r="DI14" s="67"/>
      <c r="DJ14" s="47"/>
      <c r="DK14" s="55"/>
      <c r="DL14" s="55"/>
      <c r="DM14" s="37"/>
      <c r="DN14" s="47"/>
      <c r="DO14" s="55"/>
      <c r="DP14" s="55"/>
      <c r="DQ14" s="37"/>
    </row>
    <row r="15" spans="1:121" x14ac:dyDescent="0.2">
      <c r="A15" s="43" t="str">
        <f>VLOOKUP("&lt;Zeilentitel_1&gt;",Uebersetzungen!$B$3:$E$98,Uebersetzungen!$B$2+1,FALSE)</f>
        <v>GRAUBÜNDEN</v>
      </c>
      <c r="B15" s="48">
        <v>3304</v>
      </c>
      <c r="C15" s="56">
        <v>3130</v>
      </c>
      <c r="D15" s="56">
        <v>3153</v>
      </c>
      <c r="E15" s="38">
        <v>3018</v>
      </c>
      <c r="F15" s="48">
        <v>2991</v>
      </c>
      <c r="G15" s="56">
        <v>2908</v>
      </c>
      <c r="H15" s="56">
        <v>2904</v>
      </c>
      <c r="I15" s="38">
        <v>2754</v>
      </c>
      <c r="J15" s="48">
        <v>2777</v>
      </c>
      <c r="K15" s="56">
        <v>2820</v>
      </c>
      <c r="L15" s="56">
        <v>2880</v>
      </c>
      <c r="M15" s="38">
        <v>2867</v>
      </c>
      <c r="N15" s="48">
        <v>2928</v>
      </c>
      <c r="O15" s="56">
        <v>2972</v>
      </c>
      <c r="P15" s="56">
        <v>3041</v>
      </c>
      <c r="Q15" s="38">
        <v>3060</v>
      </c>
      <c r="R15" s="48">
        <v>3114</v>
      </c>
      <c r="S15" s="56">
        <v>3234</v>
      </c>
      <c r="T15" s="56">
        <v>3228</v>
      </c>
      <c r="U15" s="38">
        <v>3200</v>
      </c>
      <c r="V15" s="48">
        <v>3206</v>
      </c>
      <c r="W15" s="56">
        <v>3372</v>
      </c>
      <c r="X15" s="56">
        <v>3467</v>
      </c>
      <c r="Y15" s="38">
        <v>3571</v>
      </c>
      <c r="Z15" s="48">
        <v>3544</v>
      </c>
      <c r="AA15" s="56">
        <v>3510</v>
      </c>
      <c r="AB15" s="56">
        <v>3506</v>
      </c>
      <c r="AC15" s="38">
        <v>3326</v>
      </c>
      <c r="AD15" s="48">
        <v>3287</v>
      </c>
      <c r="AE15" s="56">
        <v>3392</v>
      </c>
      <c r="AF15" s="56">
        <v>3445</v>
      </c>
      <c r="AG15" s="38">
        <v>3074</v>
      </c>
      <c r="AH15" s="48">
        <v>3283</v>
      </c>
      <c r="AI15" s="56">
        <v>3447</v>
      </c>
      <c r="AJ15" s="56">
        <v>3350</v>
      </c>
      <c r="AK15" s="38">
        <v>2834</v>
      </c>
      <c r="AL15" s="48">
        <v>3020</v>
      </c>
      <c r="AM15" s="56">
        <v>3207</v>
      </c>
      <c r="AN15" s="56">
        <v>3114</v>
      </c>
      <c r="AO15" s="38">
        <v>2745</v>
      </c>
      <c r="AP15" s="48">
        <v>2865</v>
      </c>
      <c r="AQ15" s="56">
        <v>3142</v>
      </c>
      <c r="AR15" s="56">
        <v>3190</v>
      </c>
      <c r="AS15" s="38">
        <v>2880</v>
      </c>
      <c r="AT15" s="48">
        <v>3126</v>
      </c>
      <c r="AU15" s="56">
        <v>3384</v>
      </c>
      <c r="AV15" s="56">
        <v>3428</v>
      </c>
      <c r="AW15" s="38">
        <v>3141</v>
      </c>
      <c r="AX15" s="48">
        <v>3380</v>
      </c>
      <c r="AY15" s="56">
        <v>3595</v>
      </c>
      <c r="AZ15" s="56">
        <v>3587</v>
      </c>
      <c r="BA15" s="38">
        <v>3338</v>
      </c>
      <c r="BB15" s="48">
        <v>3563</v>
      </c>
      <c r="BC15" s="56">
        <v>3796</v>
      </c>
      <c r="BD15" s="56">
        <v>3806</v>
      </c>
      <c r="BE15" s="38">
        <v>3587</v>
      </c>
      <c r="BF15" s="48">
        <v>3837</v>
      </c>
      <c r="BG15" s="56">
        <v>4211</v>
      </c>
      <c r="BH15" s="56">
        <v>4282</v>
      </c>
      <c r="BI15" s="38">
        <v>3931</v>
      </c>
      <c r="BJ15" s="48">
        <v>4218</v>
      </c>
      <c r="BK15" s="56">
        <v>4822</v>
      </c>
      <c r="BL15" s="56">
        <v>4938</v>
      </c>
      <c r="BM15" s="38">
        <v>4336</v>
      </c>
      <c r="BN15" s="48">
        <v>4507</v>
      </c>
      <c r="BO15" s="56">
        <v>5112</v>
      </c>
      <c r="BP15" s="56">
        <v>5241</v>
      </c>
      <c r="BQ15" s="38">
        <v>4734</v>
      </c>
      <c r="BR15" s="48">
        <v>4780</v>
      </c>
      <c r="BS15" s="56">
        <v>5424</v>
      </c>
      <c r="BT15" s="56">
        <v>5448</v>
      </c>
      <c r="BU15" s="38">
        <v>5072</v>
      </c>
      <c r="BV15" s="48">
        <v>5144</v>
      </c>
      <c r="BW15" s="56">
        <v>5691</v>
      </c>
      <c r="BX15" s="56">
        <v>5805</v>
      </c>
      <c r="BY15" s="38">
        <v>5583</v>
      </c>
      <c r="BZ15" s="48">
        <v>5434</v>
      </c>
      <c r="CA15" s="56">
        <v>5800</v>
      </c>
      <c r="CB15" s="56">
        <v>5984</v>
      </c>
      <c r="CC15" s="38">
        <v>5711</v>
      </c>
      <c r="CD15" s="48">
        <v>5595</v>
      </c>
      <c r="CE15" s="56">
        <v>6016</v>
      </c>
      <c r="CF15" s="56">
        <v>6116</v>
      </c>
      <c r="CG15" s="38">
        <v>6246</v>
      </c>
      <c r="CH15" s="48">
        <v>5932</v>
      </c>
      <c r="CI15" s="56">
        <v>6339</v>
      </c>
      <c r="CJ15" s="56">
        <v>6433</v>
      </c>
      <c r="CK15" s="38">
        <v>6432</v>
      </c>
      <c r="CL15" s="48">
        <v>6138</v>
      </c>
      <c r="CM15" s="56">
        <v>6600</v>
      </c>
      <c r="CN15" s="56">
        <v>6704</v>
      </c>
      <c r="CO15" s="38">
        <v>6774</v>
      </c>
      <c r="CP15" s="48">
        <v>6613</v>
      </c>
      <c r="CQ15" s="56">
        <v>6987</v>
      </c>
      <c r="CR15" s="56">
        <v>7097</v>
      </c>
      <c r="CS15" s="38">
        <v>7186</v>
      </c>
      <c r="CT15" s="48">
        <v>6908</v>
      </c>
      <c r="CU15" s="56">
        <v>7222</v>
      </c>
      <c r="CV15" s="56">
        <v>7639</v>
      </c>
      <c r="CW15" s="38">
        <v>7689</v>
      </c>
      <c r="CX15" s="48">
        <v>7508</v>
      </c>
      <c r="CY15" s="56">
        <v>8151</v>
      </c>
      <c r="CZ15" s="56">
        <v>8435</v>
      </c>
      <c r="DA15" s="38">
        <v>8628</v>
      </c>
      <c r="DB15" s="48">
        <v>8639</v>
      </c>
      <c r="DC15" s="56">
        <v>8895</v>
      </c>
      <c r="DD15" s="56">
        <v>9129</v>
      </c>
      <c r="DE15" s="38">
        <v>9318</v>
      </c>
      <c r="DF15" s="48">
        <v>9476</v>
      </c>
      <c r="DG15" s="56">
        <v>9659</v>
      </c>
      <c r="DH15" s="56">
        <v>9866</v>
      </c>
      <c r="DI15" s="68">
        <v>9878</v>
      </c>
      <c r="DJ15" s="48">
        <v>10001</v>
      </c>
      <c r="DK15" s="56">
        <v>9741</v>
      </c>
      <c r="DL15" s="56">
        <v>9832</v>
      </c>
      <c r="DM15" s="38">
        <v>9861</v>
      </c>
      <c r="DN15" s="48">
        <v>9978</v>
      </c>
      <c r="DO15" s="56">
        <v>9798</v>
      </c>
      <c r="DP15" s="56">
        <v>10148</v>
      </c>
      <c r="DQ15" s="38"/>
    </row>
    <row r="16" spans="1:121" x14ac:dyDescent="0.2">
      <c r="A16" s="5" t="str">
        <f>VLOOKUP("&lt;Zeilentitel_2&gt;",Uebersetzungen!$B$3:$E$98,Uebersetzungen!$B$2+1,FALSE)</f>
        <v>Region Albula</v>
      </c>
      <c r="B16" s="49">
        <v>0</v>
      </c>
      <c r="C16" s="57">
        <v>0</v>
      </c>
      <c r="D16" s="57">
        <v>0</v>
      </c>
      <c r="E16" s="39">
        <v>0</v>
      </c>
      <c r="F16" s="49">
        <v>0</v>
      </c>
      <c r="G16" s="57">
        <v>0</v>
      </c>
      <c r="H16" s="57">
        <v>0</v>
      </c>
      <c r="I16" s="39">
        <v>1</v>
      </c>
      <c r="J16" s="49">
        <v>1</v>
      </c>
      <c r="K16" s="57">
        <v>1</v>
      </c>
      <c r="L16" s="57">
        <v>1</v>
      </c>
      <c r="M16" s="39">
        <v>1</v>
      </c>
      <c r="N16" s="49">
        <v>1</v>
      </c>
      <c r="O16" s="57">
        <v>2</v>
      </c>
      <c r="P16" s="57">
        <v>3</v>
      </c>
      <c r="Q16" s="39">
        <v>2</v>
      </c>
      <c r="R16" s="49">
        <v>2</v>
      </c>
      <c r="S16" s="57">
        <v>3</v>
      </c>
      <c r="T16" s="57">
        <v>3</v>
      </c>
      <c r="U16" s="39">
        <v>2</v>
      </c>
      <c r="V16" s="49">
        <v>2</v>
      </c>
      <c r="W16" s="57">
        <v>4</v>
      </c>
      <c r="X16" s="57">
        <v>4</v>
      </c>
      <c r="Y16" s="39">
        <v>2</v>
      </c>
      <c r="Z16" s="49">
        <v>3</v>
      </c>
      <c r="AA16" s="57">
        <v>2</v>
      </c>
      <c r="AB16" s="57">
        <v>2</v>
      </c>
      <c r="AC16" s="39">
        <v>1</v>
      </c>
      <c r="AD16" s="49">
        <v>1</v>
      </c>
      <c r="AE16" s="57">
        <v>1</v>
      </c>
      <c r="AF16" s="57">
        <v>1</v>
      </c>
      <c r="AG16" s="39">
        <v>1</v>
      </c>
      <c r="AH16" s="49">
        <v>2</v>
      </c>
      <c r="AI16" s="57">
        <v>2</v>
      </c>
      <c r="AJ16" s="57">
        <v>3</v>
      </c>
      <c r="AK16" s="39">
        <v>2</v>
      </c>
      <c r="AL16" s="49">
        <v>2</v>
      </c>
      <c r="AM16" s="57">
        <v>2</v>
      </c>
      <c r="AN16" s="57">
        <v>1</v>
      </c>
      <c r="AO16" s="39">
        <v>0</v>
      </c>
      <c r="AP16" s="49">
        <v>0</v>
      </c>
      <c r="AQ16" s="57">
        <v>0</v>
      </c>
      <c r="AR16" s="57">
        <v>0</v>
      </c>
      <c r="AS16" s="39">
        <v>0</v>
      </c>
      <c r="AT16" s="49">
        <v>0</v>
      </c>
      <c r="AU16" s="57">
        <v>1</v>
      </c>
      <c r="AV16" s="57">
        <v>1</v>
      </c>
      <c r="AW16" s="39">
        <v>2</v>
      </c>
      <c r="AX16" s="49">
        <v>6</v>
      </c>
      <c r="AY16" s="57">
        <v>8</v>
      </c>
      <c r="AZ16" s="57">
        <v>11</v>
      </c>
      <c r="BA16" s="39">
        <v>13</v>
      </c>
      <c r="BB16" s="49">
        <v>12</v>
      </c>
      <c r="BC16" s="57">
        <v>13</v>
      </c>
      <c r="BD16" s="57">
        <v>15</v>
      </c>
      <c r="BE16" s="39">
        <v>15</v>
      </c>
      <c r="BF16" s="49">
        <v>17</v>
      </c>
      <c r="BG16" s="57">
        <v>17</v>
      </c>
      <c r="BH16" s="57">
        <v>17</v>
      </c>
      <c r="BI16" s="39">
        <v>19</v>
      </c>
      <c r="BJ16" s="49">
        <v>20</v>
      </c>
      <c r="BK16" s="57">
        <v>25</v>
      </c>
      <c r="BL16" s="57">
        <v>25</v>
      </c>
      <c r="BM16" s="39">
        <v>25</v>
      </c>
      <c r="BN16" s="49">
        <v>28</v>
      </c>
      <c r="BO16" s="57">
        <v>30</v>
      </c>
      <c r="BP16" s="57">
        <v>32</v>
      </c>
      <c r="BQ16" s="39">
        <v>30</v>
      </c>
      <c r="BR16" s="49">
        <v>29</v>
      </c>
      <c r="BS16" s="57">
        <v>41</v>
      </c>
      <c r="BT16" s="57">
        <v>44</v>
      </c>
      <c r="BU16" s="39">
        <v>31</v>
      </c>
      <c r="BV16" s="49">
        <v>35</v>
      </c>
      <c r="BW16" s="57">
        <v>38</v>
      </c>
      <c r="BX16" s="57">
        <v>42</v>
      </c>
      <c r="BY16" s="39">
        <v>32</v>
      </c>
      <c r="BZ16" s="49">
        <v>32</v>
      </c>
      <c r="CA16" s="57">
        <v>49</v>
      </c>
      <c r="CB16" s="57">
        <v>53</v>
      </c>
      <c r="CC16" s="39">
        <v>36</v>
      </c>
      <c r="CD16" s="49">
        <v>40</v>
      </c>
      <c r="CE16" s="57">
        <v>51</v>
      </c>
      <c r="CF16" s="57">
        <v>54</v>
      </c>
      <c r="CG16" s="39">
        <v>47</v>
      </c>
      <c r="CH16" s="49">
        <v>52</v>
      </c>
      <c r="CI16" s="57">
        <v>69</v>
      </c>
      <c r="CJ16" s="57">
        <v>74</v>
      </c>
      <c r="CK16" s="39">
        <v>57</v>
      </c>
      <c r="CL16" s="49">
        <v>51</v>
      </c>
      <c r="CM16" s="57">
        <v>89</v>
      </c>
      <c r="CN16" s="57">
        <v>99</v>
      </c>
      <c r="CO16" s="39">
        <v>71</v>
      </c>
      <c r="CP16" s="49">
        <v>62</v>
      </c>
      <c r="CQ16" s="57">
        <v>95</v>
      </c>
      <c r="CR16" s="57">
        <v>107</v>
      </c>
      <c r="CS16" s="39">
        <v>74</v>
      </c>
      <c r="CT16" s="49">
        <v>80</v>
      </c>
      <c r="CU16" s="57">
        <v>109</v>
      </c>
      <c r="CV16" s="57">
        <v>111</v>
      </c>
      <c r="CW16" s="39">
        <v>99</v>
      </c>
      <c r="CX16" s="49">
        <v>82</v>
      </c>
      <c r="CY16" s="57">
        <v>103</v>
      </c>
      <c r="CZ16" s="57">
        <v>103</v>
      </c>
      <c r="DA16" s="39">
        <v>106</v>
      </c>
      <c r="DB16" s="49">
        <v>107</v>
      </c>
      <c r="DC16" s="57">
        <v>132</v>
      </c>
      <c r="DD16" s="57">
        <v>141</v>
      </c>
      <c r="DE16" s="39">
        <v>131</v>
      </c>
      <c r="DF16" s="49">
        <v>130</v>
      </c>
      <c r="DG16" s="57">
        <v>135</v>
      </c>
      <c r="DH16" s="57">
        <v>144</v>
      </c>
      <c r="DI16" s="69">
        <v>129</v>
      </c>
      <c r="DJ16" s="49">
        <v>146</v>
      </c>
      <c r="DK16" s="57">
        <v>154</v>
      </c>
      <c r="DL16" s="57">
        <v>151</v>
      </c>
      <c r="DM16" s="39">
        <v>142</v>
      </c>
      <c r="DN16" s="49">
        <v>129</v>
      </c>
      <c r="DO16" s="57">
        <v>133</v>
      </c>
      <c r="DP16" s="57">
        <v>136</v>
      </c>
      <c r="DQ16" s="39"/>
    </row>
    <row r="17" spans="1:121" x14ac:dyDescent="0.2">
      <c r="A17" s="6" t="s">
        <v>0</v>
      </c>
      <c r="B17" s="50">
        <v>0</v>
      </c>
      <c r="C17" s="58">
        <v>0</v>
      </c>
      <c r="D17" s="58">
        <v>0</v>
      </c>
      <c r="E17" s="37">
        <v>0</v>
      </c>
      <c r="F17" s="50">
        <v>0</v>
      </c>
      <c r="G17" s="58">
        <v>0</v>
      </c>
      <c r="H17" s="58">
        <v>0</v>
      </c>
      <c r="I17" s="37">
        <v>0</v>
      </c>
      <c r="J17" s="50">
        <v>0</v>
      </c>
      <c r="K17" s="58">
        <v>0</v>
      </c>
      <c r="L17" s="58">
        <v>0</v>
      </c>
      <c r="M17" s="37">
        <v>0</v>
      </c>
      <c r="N17" s="50">
        <v>0</v>
      </c>
      <c r="O17" s="58">
        <v>0</v>
      </c>
      <c r="P17" s="58">
        <v>0</v>
      </c>
      <c r="Q17" s="37">
        <v>0</v>
      </c>
      <c r="R17" s="50">
        <v>0</v>
      </c>
      <c r="S17" s="58">
        <v>0</v>
      </c>
      <c r="T17" s="58">
        <v>0</v>
      </c>
      <c r="U17" s="37">
        <v>0</v>
      </c>
      <c r="V17" s="50">
        <v>0</v>
      </c>
      <c r="W17" s="58">
        <v>0</v>
      </c>
      <c r="X17" s="58">
        <v>0</v>
      </c>
      <c r="Y17" s="37">
        <v>0</v>
      </c>
      <c r="Z17" s="50">
        <v>0</v>
      </c>
      <c r="AA17" s="58">
        <v>0</v>
      </c>
      <c r="AB17" s="58">
        <v>0</v>
      </c>
      <c r="AC17" s="37">
        <v>0</v>
      </c>
      <c r="AD17" s="50">
        <v>0</v>
      </c>
      <c r="AE17" s="58">
        <v>0</v>
      </c>
      <c r="AF17" s="58">
        <v>0</v>
      </c>
      <c r="AG17" s="37">
        <v>0</v>
      </c>
      <c r="AH17" s="50">
        <v>0</v>
      </c>
      <c r="AI17" s="58">
        <v>0</v>
      </c>
      <c r="AJ17" s="58">
        <v>0.996638892</v>
      </c>
      <c r="AK17" s="37">
        <v>0.99791551599999995</v>
      </c>
      <c r="AL17" s="50">
        <v>0.99678473099999998</v>
      </c>
      <c r="AM17" s="58">
        <v>0.99752316200000002</v>
      </c>
      <c r="AN17" s="58">
        <v>1</v>
      </c>
      <c r="AO17" s="37">
        <v>0</v>
      </c>
      <c r="AP17" s="50">
        <v>0</v>
      </c>
      <c r="AQ17" s="58">
        <v>0</v>
      </c>
      <c r="AR17" s="58">
        <v>0</v>
      </c>
      <c r="AS17" s="37">
        <v>0</v>
      </c>
      <c r="AT17" s="50">
        <v>0</v>
      </c>
      <c r="AU17" s="58">
        <v>0</v>
      </c>
      <c r="AV17" s="58">
        <v>0</v>
      </c>
      <c r="AW17" s="37">
        <v>0.88070034500000005</v>
      </c>
      <c r="AX17" s="50">
        <v>1.8296044380000001</v>
      </c>
      <c r="AY17" s="58">
        <v>1.8172011809999999</v>
      </c>
      <c r="AZ17" s="58">
        <v>0.88703677999999997</v>
      </c>
      <c r="BA17" s="37">
        <v>0.88578800800000002</v>
      </c>
      <c r="BB17" s="50">
        <v>0.85891625299999996</v>
      </c>
      <c r="BC17" s="58">
        <v>0.83776589999999995</v>
      </c>
      <c r="BD17" s="58">
        <v>0.82865598699999998</v>
      </c>
      <c r="BE17" s="37">
        <v>1.600619749</v>
      </c>
      <c r="BF17" s="50">
        <v>1.546650332</v>
      </c>
      <c r="BG17" s="58">
        <v>0.80333179300000002</v>
      </c>
      <c r="BH17" s="58">
        <v>0.76517498399999995</v>
      </c>
      <c r="BI17" s="37">
        <v>2.1273013920000001</v>
      </c>
      <c r="BJ17" s="50">
        <v>2</v>
      </c>
      <c r="BK17" s="58">
        <v>2</v>
      </c>
      <c r="BL17" s="58">
        <v>3</v>
      </c>
      <c r="BM17" s="37">
        <v>3</v>
      </c>
      <c r="BN17" s="50">
        <v>4</v>
      </c>
      <c r="BO17" s="58">
        <v>3</v>
      </c>
      <c r="BP17" s="58">
        <v>4</v>
      </c>
      <c r="BQ17" s="37">
        <v>4</v>
      </c>
      <c r="BR17" s="50">
        <v>6</v>
      </c>
      <c r="BS17" s="58">
        <v>7</v>
      </c>
      <c r="BT17" s="58">
        <v>7</v>
      </c>
      <c r="BU17" s="37">
        <v>5</v>
      </c>
      <c r="BV17" s="50">
        <v>8</v>
      </c>
      <c r="BW17" s="58">
        <v>9</v>
      </c>
      <c r="BX17" s="58">
        <v>12</v>
      </c>
      <c r="BY17" s="37">
        <v>10</v>
      </c>
      <c r="BZ17" s="50">
        <v>8</v>
      </c>
      <c r="CA17" s="58">
        <v>7</v>
      </c>
      <c r="CB17" s="58">
        <v>6</v>
      </c>
      <c r="CC17" s="37">
        <v>6</v>
      </c>
      <c r="CD17" s="50">
        <v>6</v>
      </c>
      <c r="CE17" s="58">
        <v>5</v>
      </c>
      <c r="CF17" s="58">
        <v>5</v>
      </c>
      <c r="CG17" s="37">
        <v>12</v>
      </c>
      <c r="CH17" s="50">
        <v>11</v>
      </c>
      <c r="CI17" s="58">
        <v>15</v>
      </c>
      <c r="CJ17" s="58">
        <v>17</v>
      </c>
      <c r="CK17" s="37">
        <v>17</v>
      </c>
      <c r="CL17" s="50">
        <v>15</v>
      </c>
      <c r="CM17" s="58">
        <v>33</v>
      </c>
      <c r="CN17" s="58">
        <v>35</v>
      </c>
      <c r="CO17" s="37">
        <v>21</v>
      </c>
      <c r="CP17" s="50">
        <v>14</v>
      </c>
      <c r="CQ17" s="58">
        <v>28</v>
      </c>
      <c r="CR17" s="58">
        <v>31</v>
      </c>
      <c r="CS17" s="37">
        <v>20</v>
      </c>
      <c r="CT17" s="50">
        <v>21</v>
      </c>
      <c r="CU17" s="58">
        <v>32</v>
      </c>
      <c r="CV17" s="58">
        <v>29</v>
      </c>
      <c r="CW17" s="37">
        <v>27</v>
      </c>
      <c r="CX17" s="50">
        <v>15</v>
      </c>
      <c r="CY17" s="58">
        <v>22</v>
      </c>
      <c r="CZ17" s="58">
        <v>21</v>
      </c>
      <c r="DA17" s="37">
        <v>32</v>
      </c>
      <c r="DB17" s="50">
        <v>23</v>
      </c>
      <c r="DC17" s="58">
        <v>35</v>
      </c>
      <c r="DD17" s="58">
        <v>39</v>
      </c>
      <c r="DE17" s="37">
        <v>39</v>
      </c>
      <c r="DF17" s="50">
        <v>34</v>
      </c>
      <c r="DG17" s="58">
        <v>37</v>
      </c>
      <c r="DH17" s="58">
        <v>40</v>
      </c>
      <c r="DI17" s="70">
        <v>36</v>
      </c>
      <c r="DJ17" s="50">
        <v>49.403325209999998</v>
      </c>
      <c r="DK17" s="58">
        <v>52.27366336</v>
      </c>
      <c r="DL17" s="58">
        <v>50.785536399999998</v>
      </c>
      <c r="DM17" s="37">
        <v>49.113211110000002</v>
      </c>
      <c r="DN17" s="50">
        <v>35.496901880000003</v>
      </c>
      <c r="DO17" s="58">
        <v>42.446249459999997</v>
      </c>
      <c r="DP17" s="58">
        <v>45.73888891</v>
      </c>
      <c r="DQ17" s="37"/>
    </row>
    <row r="18" spans="1:121" x14ac:dyDescent="0.2">
      <c r="A18" s="6" t="s">
        <v>1</v>
      </c>
      <c r="B18" s="50">
        <v>0</v>
      </c>
      <c r="C18" s="58">
        <v>0</v>
      </c>
      <c r="D18" s="58">
        <v>0</v>
      </c>
      <c r="E18" s="37">
        <v>0</v>
      </c>
      <c r="F18" s="50">
        <v>0</v>
      </c>
      <c r="G18" s="58">
        <v>0</v>
      </c>
      <c r="H18" s="58">
        <v>0</v>
      </c>
      <c r="I18" s="37">
        <v>0</v>
      </c>
      <c r="J18" s="50">
        <v>0</v>
      </c>
      <c r="K18" s="58">
        <v>0</v>
      </c>
      <c r="L18" s="58">
        <v>0</v>
      </c>
      <c r="M18" s="37">
        <v>0</v>
      </c>
      <c r="N18" s="50">
        <v>0</v>
      </c>
      <c r="O18" s="58">
        <v>0</v>
      </c>
      <c r="P18" s="58">
        <v>0</v>
      </c>
      <c r="Q18" s="37">
        <v>0</v>
      </c>
      <c r="R18" s="50">
        <v>0</v>
      </c>
      <c r="S18" s="58">
        <v>0</v>
      </c>
      <c r="T18" s="58">
        <v>0</v>
      </c>
      <c r="U18" s="37">
        <v>0</v>
      </c>
      <c r="V18" s="50">
        <v>0</v>
      </c>
      <c r="W18" s="58">
        <v>0</v>
      </c>
      <c r="X18" s="58">
        <v>0</v>
      </c>
      <c r="Y18" s="37">
        <v>0</v>
      </c>
      <c r="Z18" s="50">
        <v>0</v>
      </c>
      <c r="AA18" s="58">
        <v>0</v>
      </c>
      <c r="AB18" s="58">
        <v>0</v>
      </c>
      <c r="AC18" s="37">
        <v>0</v>
      </c>
      <c r="AD18" s="50">
        <v>0</v>
      </c>
      <c r="AE18" s="58">
        <v>0</v>
      </c>
      <c r="AF18" s="58">
        <v>0</v>
      </c>
      <c r="AG18" s="37">
        <v>0</v>
      </c>
      <c r="AH18" s="50">
        <v>0</v>
      </c>
      <c r="AI18" s="58">
        <v>0</v>
      </c>
      <c r="AJ18" s="58">
        <v>0</v>
      </c>
      <c r="AK18" s="37">
        <v>0</v>
      </c>
      <c r="AL18" s="50">
        <v>0</v>
      </c>
      <c r="AM18" s="58">
        <v>0</v>
      </c>
      <c r="AN18" s="58">
        <v>0</v>
      </c>
      <c r="AO18" s="37">
        <v>0</v>
      </c>
      <c r="AP18" s="50">
        <v>0</v>
      </c>
      <c r="AQ18" s="58">
        <v>0</v>
      </c>
      <c r="AR18" s="58">
        <v>0</v>
      </c>
      <c r="AS18" s="37">
        <v>0</v>
      </c>
      <c r="AT18" s="50">
        <v>0</v>
      </c>
      <c r="AU18" s="58">
        <v>0</v>
      </c>
      <c r="AV18" s="58">
        <v>0</v>
      </c>
      <c r="AW18" s="37">
        <v>0</v>
      </c>
      <c r="AX18" s="50">
        <v>0</v>
      </c>
      <c r="AY18" s="58">
        <v>0</v>
      </c>
      <c r="AZ18" s="58">
        <v>0</v>
      </c>
      <c r="BA18" s="37">
        <v>0.79525271900000005</v>
      </c>
      <c r="BB18" s="50">
        <v>0</v>
      </c>
      <c r="BC18" s="58">
        <v>0</v>
      </c>
      <c r="BD18" s="58">
        <v>0</v>
      </c>
      <c r="BE18" s="37">
        <v>0</v>
      </c>
      <c r="BF18" s="50">
        <v>0</v>
      </c>
      <c r="BG18" s="58">
        <v>0</v>
      </c>
      <c r="BH18" s="58">
        <v>0</v>
      </c>
      <c r="BI18" s="37">
        <v>0</v>
      </c>
      <c r="BJ18" s="50">
        <v>0</v>
      </c>
      <c r="BK18" s="58">
        <v>0</v>
      </c>
      <c r="BL18" s="58">
        <v>0</v>
      </c>
      <c r="BM18" s="37">
        <v>0</v>
      </c>
      <c r="BN18" s="50">
        <v>0</v>
      </c>
      <c r="BO18" s="58">
        <v>0</v>
      </c>
      <c r="BP18" s="58">
        <v>0</v>
      </c>
      <c r="BQ18" s="37">
        <v>0</v>
      </c>
      <c r="BR18" s="50">
        <v>0</v>
      </c>
      <c r="BS18" s="58">
        <v>0</v>
      </c>
      <c r="BT18" s="58">
        <v>0</v>
      </c>
      <c r="BU18" s="37">
        <v>1</v>
      </c>
      <c r="BV18" s="50">
        <v>1</v>
      </c>
      <c r="BW18" s="58">
        <v>1</v>
      </c>
      <c r="BX18" s="58">
        <v>1</v>
      </c>
      <c r="BY18" s="37">
        <v>1</v>
      </c>
      <c r="BZ18" s="50">
        <v>1</v>
      </c>
      <c r="CA18" s="58">
        <v>0</v>
      </c>
      <c r="CB18" s="58">
        <v>0</v>
      </c>
      <c r="CC18" s="37">
        <v>0</v>
      </c>
      <c r="CD18" s="50">
        <v>0</v>
      </c>
      <c r="CE18" s="58">
        <v>0</v>
      </c>
      <c r="CF18" s="58">
        <v>0</v>
      </c>
      <c r="CG18" s="37">
        <v>0</v>
      </c>
      <c r="CH18" s="50">
        <v>1</v>
      </c>
      <c r="CI18" s="58">
        <v>0</v>
      </c>
      <c r="CJ18" s="58">
        <v>1</v>
      </c>
      <c r="CK18" s="37">
        <v>1</v>
      </c>
      <c r="CL18" s="50">
        <v>0</v>
      </c>
      <c r="CM18" s="58">
        <v>0</v>
      </c>
      <c r="CN18" s="58">
        <v>0</v>
      </c>
      <c r="CO18" s="37">
        <v>0</v>
      </c>
      <c r="CP18" s="50">
        <v>0</v>
      </c>
      <c r="CQ18" s="58">
        <v>0</v>
      </c>
      <c r="CR18" s="58">
        <v>0</v>
      </c>
      <c r="CS18" s="37">
        <v>0</v>
      </c>
      <c r="CT18" s="50">
        <v>0</v>
      </c>
      <c r="CU18" s="58">
        <v>0</v>
      </c>
      <c r="CV18" s="58">
        <v>0</v>
      </c>
      <c r="CW18" s="37">
        <v>1</v>
      </c>
      <c r="CX18" s="50">
        <v>1</v>
      </c>
      <c r="CY18" s="58">
        <v>1</v>
      </c>
      <c r="CZ18" s="58">
        <v>1</v>
      </c>
      <c r="DA18" s="37">
        <v>3</v>
      </c>
      <c r="DB18" s="50">
        <v>3</v>
      </c>
      <c r="DC18" s="58">
        <v>2</v>
      </c>
      <c r="DD18" s="58">
        <v>3</v>
      </c>
      <c r="DE18" s="37">
        <v>2</v>
      </c>
      <c r="DF18" s="50">
        <v>2</v>
      </c>
      <c r="DG18" s="58">
        <v>1</v>
      </c>
      <c r="DH18" s="58">
        <v>0</v>
      </c>
      <c r="DI18" s="70">
        <v>0</v>
      </c>
      <c r="DJ18" s="50">
        <v>0.80191153299999995</v>
      </c>
      <c r="DK18" s="58">
        <v>0.79703607499999996</v>
      </c>
      <c r="DL18" s="58">
        <v>1.599264402</v>
      </c>
      <c r="DM18" s="37">
        <v>1.6017692530000001</v>
      </c>
      <c r="DN18" s="50">
        <v>1.6034959740000001</v>
      </c>
      <c r="DO18" s="58">
        <v>1.600877337</v>
      </c>
      <c r="DP18" s="58">
        <v>1.594863661</v>
      </c>
      <c r="DQ18" s="37"/>
    </row>
    <row r="19" spans="1:121" x14ac:dyDescent="0.2">
      <c r="A19" s="6" t="s">
        <v>93</v>
      </c>
      <c r="B19" s="50">
        <v>0</v>
      </c>
      <c r="C19" s="58">
        <v>0</v>
      </c>
      <c r="D19" s="58">
        <v>0</v>
      </c>
      <c r="E19" s="37">
        <v>0</v>
      </c>
      <c r="F19" s="50">
        <v>0</v>
      </c>
      <c r="G19" s="58">
        <v>0</v>
      </c>
      <c r="H19" s="58">
        <v>0</v>
      </c>
      <c r="I19" s="37">
        <v>0</v>
      </c>
      <c r="J19" s="50">
        <v>0</v>
      </c>
      <c r="K19" s="58">
        <v>0</v>
      </c>
      <c r="L19" s="58">
        <v>0</v>
      </c>
      <c r="M19" s="37">
        <v>0</v>
      </c>
      <c r="N19" s="50">
        <v>0</v>
      </c>
      <c r="O19" s="58">
        <v>0</v>
      </c>
      <c r="P19" s="58">
        <v>0</v>
      </c>
      <c r="Q19" s="37">
        <v>0</v>
      </c>
      <c r="R19" s="50">
        <v>0</v>
      </c>
      <c r="S19" s="58">
        <v>0</v>
      </c>
      <c r="T19" s="58">
        <v>0</v>
      </c>
      <c r="U19" s="37">
        <v>0</v>
      </c>
      <c r="V19" s="50">
        <v>0</v>
      </c>
      <c r="W19" s="58">
        <v>0</v>
      </c>
      <c r="X19" s="58">
        <v>0</v>
      </c>
      <c r="Y19" s="37">
        <v>0</v>
      </c>
      <c r="Z19" s="50">
        <v>0</v>
      </c>
      <c r="AA19" s="58">
        <v>0</v>
      </c>
      <c r="AB19" s="58">
        <v>0</v>
      </c>
      <c r="AC19" s="37">
        <v>0</v>
      </c>
      <c r="AD19" s="50">
        <v>0</v>
      </c>
      <c r="AE19" s="58">
        <v>0</v>
      </c>
      <c r="AF19" s="58">
        <v>0</v>
      </c>
      <c r="AG19" s="37">
        <v>0</v>
      </c>
      <c r="AH19" s="50">
        <v>0</v>
      </c>
      <c r="AI19" s="58">
        <v>0</v>
      </c>
      <c r="AJ19" s="58">
        <v>0</v>
      </c>
      <c r="AK19" s="37">
        <v>0</v>
      </c>
      <c r="AL19" s="50">
        <v>0</v>
      </c>
      <c r="AM19" s="58">
        <v>0</v>
      </c>
      <c r="AN19" s="58">
        <v>0</v>
      </c>
      <c r="AO19" s="37">
        <v>0</v>
      </c>
      <c r="AP19" s="50">
        <v>0</v>
      </c>
      <c r="AQ19" s="58">
        <v>0</v>
      </c>
      <c r="AR19" s="58">
        <v>0</v>
      </c>
      <c r="AS19" s="37">
        <v>0</v>
      </c>
      <c r="AT19" s="50">
        <v>0</v>
      </c>
      <c r="AU19" s="58">
        <v>0</v>
      </c>
      <c r="AV19" s="58">
        <v>0</v>
      </c>
      <c r="AW19" s="37">
        <v>0</v>
      </c>
      <c r="AX19" s="50">
        <v>0</v>
      </c>
      <c r="AY19" s="58">
        <v>0</v>
      </c>
      <c r="AZ19" s="58">
        <v>0</v>
      </c>
      <c r="BA19" s="37">
        <v>0</v>
      </c>
      <c r="BB19" s="50">
        <v>0</v>
      </c>
      <c r="BC19" s="58">
        <v>0</v>
      </c>
      <c r="BD19" s="58">
        <v>0</v>
      </c>
      <c r="BE19" s="37">
        <v>0</v>
      </c>
      <c r="BF19" s="50">
        <v>0</v>
      </c>
      <c r="BG19" s="58">
        <v>0</v>
      </c>
      <c r="BH19" s="58">
        <v>0</v>
      </c>
      <c r="BI19" s="37">
        <v>0</v>
      </c>
      <c r="BJ19" s="50">
        <v>0</v>
      </c>
      <c r="BK19" s="58">
        <v>0</v>
      </c>
      <c r="BL19" s="58">
        <v>0</v>
      </c>
      <c r="BM19" s="37">
        <v>0</v>
      </c>
      <c r="BN19" s="50">
        <v>0</v>
      </c>
      <c r="BO19" s="58">
        <v>0</v>
      </c>
      <c r="BP19" s="58">
        <v>0</v>
      </c>
      <c r="BQ19" s="37">
        <v>0</v>
      </c>
      <c r="BR19" s="50">
        <v>0</v>
      </c>
      <c r="BS19" s="58">
        <v>0</v>
      </c>
      <c r="BT19" s="58">
        <v>0</v>
      </c>
      <c r="BU19" s="37">
        <v>0</v>
      </c>
      <c r="BV19" s="50">
        <v>0</v>
      </c>
      <c r="BW19" s="58">
        <v>0</v>
      </c>
      <c r="BX19" s="58">
        <v>0</v>
      </c>
      <c r="BY19" s="37">
        <v>0</v>
      </c>
      <c r="BZ19" s="50">
        <v>0</v>
      </c>
      <c r="CA19" s="58">
        <v>0</v>
      </c>
      <c r="CB19" s="58">
        <v>0</v>
      </c>
      <c r="CC19" s="37">
        <v>0</v>
      </c>
      <c r="CD19" s="50">
        <v>0</v>
      </c>
      <c r="CE19" s="58">
        <v>0</v>
      </c>
      <c r="CF19" s="58">
        <v>0</v>
      </c>
      <c r="CG19" s="37">
        <v>0</v>
      </c>
      <c r="CH19" s="50">
        <v>0</v>
      </c>
      <c r="CI19" s="58">
        <v>0</v>
      </c>
      <c r="CJ19" s="58">
        <v>0</v>
      </c>
      <c r="CK19" s="37">
        <v>0</v>
      </c>
      <c r="CL19" s="50">
        <v>0</v>
      </c>
      <c r="CM19" s="58">
        <v>0</v>
      </c>
      <c r="CN19" s="58">
        <v>0</v>
      </c>
      <c r="CO19" s="37">
        <v>0</v>
      </c>
      <c r="CP19" s="50">
        <v>0</v>
      </c>
      <c r="CQ19" s="58">
        <v>0</v>
      </c>
      <c r="CR19" s="58">
        <v>1</v>
      </c>
      <c r="CS19" s="37">
        <v>0</v>
      </c>
      <c r="CT19" s="50">
        <v>0</v>
      </c>
      <c r="CU19" s="58">
        <v>0</v>
      </c>
      <c r="CV19" s="58">
        <v>0</v>
      </c>
      <c r="CW19" s="37">
        <v>0</v>
      </c>
      <c r="CX19" s="50">
        <v>0</v>
      </c>
      <c r="CY19" s="58">
        <v>0</v>
      </c>
      <c r="CZ19" s="58">
        <v>0</v>
      </c>
      <c r="DA19" s="37">
        <v>0</v>
      </c>
      <c r="DB19" s="50">
        <v>0</v>
      </c>
      <c r="DC19" s="58">
        <v>0</v>
      </c>
      <c r="DD19" s="58">
        <v>0</v>
      </c>
      <c r="DE19" s="37">
        <v>0</v>
      </c>
      <c r="DF19" s="50">
        <v>0</v>
      </c>
      <c r="DG19" s="58">
        <v>1</v>
      </c>
      <c r="DH19" s="58">
        <v>1</v>
      </c>
      <c r="DI19" s="70">
        <v>0</v>
      </c>
      <c r="DJ19" s="50">
        <v>0</v>
      </c>
      <c r="DK19" s="58">
        <v>0</v>
      </c>
      <c r="DL19" s="58">
        <v>0</v>
      </c>
      <c r="DM19" s="37">
        <v>0</v>
      </c>
      <c r="DN19" s="50">
        <v>0</v>
      </c>
      <c r="DO19" s="58">
        <v>0</v>
      </c>
      <c r="DP19" s="58">
        <v>0</v>
      </c>
      <c r="DQ19" s="37"/>
    </row>
    <row r="20" spans="1:121" x14ac:dyDescent="0.2">
      <c r="A20" s="6" t="s">
        <v>2</v>
      </c>
      <c r="B20" s="50">
        <v>0</v>
      </c>
      <c r="C20" s="58">
        <v>0</v>
      </c>
      <c r="D20" s="58">
        <v>0</v>
      </c>
      <c r="E20" s="37">
        <v>0</v>
      </c>
      <c r="F20" s="50">
        <v>0</v>
      </c>
      <c r="G20" s="58">
        <v>0</v>
      </c>
      <c r="H20" s="58">
        <v>0</v>
      </c>
      <c r="I20" s="37">
        <v>0</v>
      </c>
      <c r="J20" s="50">
        <v>0</v>
      </c>
      <c r="K20" s="58">
        <v>0</v>
      </c>
      <c r="L20" s="58">
        <v>0</v>
      </c>
      <c r="M20" s="37">
        <v>0</v>
      </c>
      <c r="N20" s="50">
        <v>0</v>
      </c>
      <c r="O20" s="58">
        <v>0</v>
      </c>
      <c r="P20" s="58">
        <v>0</v>
      </c>
      <c r="Q20" s="37">
        <v>0</v>
      </c>
      <c r="R20" s="50">
        <v>0</v>
      </c>
      <c r="S20" s="58">
        <v>0</v>
      </c>
      <c r="T20" s="58">
        <v>0</v>
      </c>
      <c r="U20" s="37">
        <v>0</v>
      </c>
      <c r="V20" s="50">
        <v>0</v>
      </c>
      <c r="W20" s="58">
        <v>0</v>
      </c>
      <c r="X20" s="58">
        <v>0</v>
      </c>
      <c r="Y20" s="37">
        <v>0</v>
      </c>
      <c r="Z20" s="50">
        <v>0</v>
      </c>
      <c r="AA20" s="58">
        <v>0</v>
      </c>
      <c r="AB20" s="58">
        <v>0</v>
      </c>
      <c r="AC20" s="37">
        <v>0</v>
      </c>
      <c r="AD20" s="50">
        <v>0</v>
      </c>
      <c r="AE20" s="58">
        <v>0</v>
      </c>
      <c r="AF20" s="58">
        <v>0</v>
      </c>
      <c r="AG20" s="37">
        <v>0</v>
      </c>
      <c r="AH20" s="50">
        <v>0</v>
      </c>
      <c r="AI20" s="58">
        <v>0</v>
      </c>
      <c r="AJ20" s="58">
        <v>0</v>
      </c>
      <c r="AK20" s="37">
        <v>0</v>
      </c>
      <c r="AL20" s="50">
        <v>0</v>
      </c>
      <c r="AM20" s="58">
        <v>0</v>
      </c>
      <c r="AN20" s="58">
        <v>0</v>
      </c>
      <c r="AO20" s="37">
        <v>0</v>
      </c>
      <c r="AP20" s="50">
        <v>0</v>
      </c>
      <c r="AQ20" s="58">
        <v>0</v>
      </c>
      <c r="AR20" s="58">
        <v>0</v>
      </c>
      <c r="AS20" s="37">
        <v>0</v>
      </c>
      <c r="AT20" s="50">
        <v>0</v>
      </c>
      <c r="AU20" s="58">
        <v>0</v>
      </c>
      <c r="AV20" s="58">
        <v>0</v>
      </c>
      <c r="AW20" s="37">
        <v>0</v>
      </c>
      <c r="AX20" s="50">
        <v>1.8623289860000001</v>
      </c>
      <c r="AY20" s="58">
        <v>1.858162801</v>
      </c>
      <c r="AZ20" s="58">
        <v>1.828208786</v>
      </c>
      <c r="BA20" s="37">
        <v>1.8291129699999999</v>
      </c>
      <c r="BB20" s="50">
        <v>2.6490707740000001</v>
      </c>
      <c r="BC20" s="58">
        <v>2.6549192229999998</v>
      </c>
      <c r="BD20" s="58">
        <v>2.637820343</v>
      </c>
      <c r="BE20" s="37">
        <v>1.807045974</v>
      </c>
      <c r="BF20" s="50">
        <v>1.8095778199999999</v>
      </c>
      <c r="BG20" s="58">
        <v>1.8012337329999999</v>
      </c>
      <c r="BH20" s="58">
        <v>1.772834703</v>
      </c>
      <c r="BI20" s="37">
        <v>1.751987285</v>
      </c>
      <c r="BJ20" s="50">
        <v>2</v>
      </c>
      <c r="BK20" s="58">
        <v>2</v>
      </c>
      <c r="BL20" s="58">
        <v>2</v>
      </c>
      <c r="BM20" s="37">
        <v>2</v>
      </c>
      <c r="BN20" s="50">
        <v>4</v>
      </c>
      <c r="BO20" s="58">
        <v>4</v>
      </c>
      <c r="BP20" s="58">
        <v>4</v>
      </c>
      <c r="BQ20" s="37">
        <v>2</v>
      </c>
      <c r="BR20" s="50">
        <v>2</v>
      </c>
      <c r="BS20" s="58">
        <v>6</v>
      </c>
      <c r="BT20" s="58">
        <v>6</v>
      </c>
      <c r="BU20" s="37">
        <v>3</v>
      </c>
      <c r="BV20" s="50">
        <v>5</v>
      </c>
      <c r="BW20" s="58">
        <v>6</v>
      </c>
      <c r="BX20" s="58">
        <v>6</v>
      </c>
      <c r="BY20" s="37">
        <v>3</v>
      </c>
      <c r="BZ20" s="50">
        <v>6</v>
      </c>
      <c r="CA20" s="58">
        <v>6</v>
      </c>
      <c r="CB20" s="58">
        <v>5</v>
      </c>
      <c r="CC20" s="37">
        <v>3</v>
      </c>
      <c r="CD20" s="50">
        <v>4</v>
      </c>
      <c r="CE20" s="58">
        <v>6</v>
      </c>
      <c r="CF20" s="58">
        <v>6</v>
      </c>
      <c r="CG20" s="37">
        <v>3</v>
      </c>
      <c r="CH20" s="50">
        <v>4</v>
      </c>
      <c r="CI20" s="58">
        <v>7</v>
      </c>
      <c r="CJ20" s="58">
        <v>5</v>
      </c>
      <c r="CK20" s="37">
        <v>3</v>
      </c>
      <c r="CL20" s="50">
        <v>4</v>
      </c>
      <c r="CM20" s="58">
        <v>6</v>
      </c>
      <c r="CN20" s="58">
        <v>6</v>
      </c>
      <c r="CO20" s="37">
        <v>2</v>
      </c>
      <c r="CP20" s="50">
        <v>2</v>
      </c>
      <c r="CQ20" s="58">
        <v>5</v>
      </c>
      <c r="CR20" s="58">
        <v>5</v>
      </c>
      <c r="CS20" s="37">
        <v>1</v>
      </c>
      <c r="CT20" s="50">
        <v>3</v>
      </c>
      <c r="CU20" s="58">
        <v>6</v>
      </c>
      <c r="CV20" s="58">
        <v>7</v>
      </c>
      <c r="CW20" s="37">
        <v>3</v>
      </c>
      <c r="CX20" s="50">
        <v>7</v>
      </c>
      <c r="CY20" s="58">
        <v>8</v>
      </c>
      <c r="CZ20" s="58">
        <v>8</v>
      </c>
      <c r="DA20" s="37">
        <v>3</v>
      </c>
      <c r="DB20" s="50">
        <v>6</v>
      </c>
      <c r="DC20" s="58">
        <v>10</v>
      </c>
      <c r="DD20" s="58">
        <v>10</v>
      </c>
      <c r="DE20" s="37">
        <v>5</v>
      </c>
      <c r="DF20" s="50">
        <v>9</v>
      </c>
      <c r="DG20" s="58">
        <v>10</v>
      </c>
      <c r="DH20" s="58">
        <v>12</v>
      </c>
      <c r="DI20" s="70">
        <v>8</v>
      </c>
      <c r="DJ20" s="50">
        <v>8.9961474240000001</v>
      </c>
      <c r="DK20" s="58">
        <v>10.66389641</v>
      </c>
      <c r="DL20" s="58">
        <v>10.600419309999999</v>
      </c>
      <c r="DM20" s="37">
        <v>7.6530557610000001</v>
      </c>
      <c r="DN20" s="50">
        <v>7.5667495650000003</v>
      </c>
      <c r="DO20" s="58">
        <v>8.5578113140000003</v>
      </c>
      <c r="DP20" s="58">
        <v>8.6300658630000004</v>
      </c>
      <c r="DQ20" s="37"/>
    </row>
    <row r="21" spans="1:121" x14ac:dyDescent="0.2">
      <c r="A21" s="6" t="s">
        <v>87</v>
      </c>
      <c r="B21" s="50">
        <v>0</v>
      </c>
      <c r="C21" s="58">
        <v>0</v>
      </c>
      <c r="D21" s="58">
        <v>0</v>
      </c>
      <c r="E21" s="37">
        <v>0</v>
      </c>
      <c r="F21" s="50">
        <v>0</v>
      </c>
      <c r="G21" s="58">
        <v>0</v>
      </c>
      <c r="H21" s="58">
        <v>0</v>
      </c>
      <c r="I21" s="37">
        <v>0.94264381600000002</v>
      </c>
      <c r="J21" s="50">
        <v>0.94231257700000004</v>
      </c>
      <c r="K21" s="58">
        <v>0.94211431599999995</v>
      </c>
      <c r="L21" s="58">
        <v>0.94207476400000001</v>
      </c>
      <c r="M21" s="37">
        <v>0.94189346299999999</v>
      </c>
      <c r="N21" s="50">
        <v>0.93166120900000005</v>
      </c>
      <c r="O21" s="58">
        <v>0.93272162599999997</v>
      </c>
      <c r="P21" s="58">
        <v>0.93047737699999999</v>
      </c>
      <c r="Q21" s="37">
        <v>1.864041013</v>
      </c>
      <c r="R21" s="50">
        <v>1.8612229179999999</v>
      </c>
      <c r="S21" s="58">
        <v>2.7617274979999999</v>
      </c>
      <c r="T21" s="58">
        <v>2.7606113529999998</v>
      </c>
      <c r="U21" s="37">
        <v>1.832108047</v>
      </c>
      <c r="V21" s="50">
        <v>1.8297669009999999</v>
      </c>
      <c r="W21" s="58">
        <v>1.831297583</v>
      </c>
      <c r="X21" s="58">
        <v>1.8313818580000001</v>
      </c>
      <c r="Y21" s="37">
        <v>1.843157398</v>
      </c>
      <c r="Z21" s="50">
        <v>1.841336289</v>
      </c>
      <c r="AA21" s="58">
        <v>1.8348858960000001</v>
      </c>
      <c r="AB21" s="58">
        <v>1.823684723</v>
      </c>
      <c r="AC21" s="37">
        <v>0.89317864499999999</v>
      </c>
      <c r="AD21" s="50">
        <v>0.89656379600000002</v>
      </c>
      <c r="AE21" s="58">
        <v>0.89975169499999996</v>
      </c>
      <c r="AF21" s="58">
        <v>0.89389267699999997</v>
      </c>
      <c r="AG21" s="37">
        <v>0.89321279899999995</v>
      </c>
      <c r="AH21" s="50">
        <v>0.89772395900000002</v>
      </c>
      <c r="AI21" s="58">
        <v>0.93138286400000003</v>
      </c>
      <c r="AJ21" s="58">
        <v>0.87315127000000003</v>
      </c>
      <c r="AK21" s="37">
        <v>0.85048899300000003</v>
      </c>
      <c r="AL21" s="50">
        <v>0.83820286300000002</v>
      </c>
      <c r="AM21" s="58">
        <v>0.81027336599999999</v>
      </c>
      <c r="AN21" s="58">
        <v>0</v>
      </c>
      <c r="AO21" s="37">
        <v>0</v>
      </c>
      <c r="AP21" s="50">
        <v>0</v>
      </c>
      <c r="AQ21" s="58">
        <v>0</v>
      </c>
      <c r="AR21" s="58">
        <v>0</v>
      </c>
      <c r="AS21" s="37">
        <v>0</v>
      </c>
      <c r="AT21" s="50">
        <v>0</v>
      </c>
      <c r="AU21" s="58">
        <v>0.95630025799999996</v>
      </c>
      <c r="AV21" s="58">
        <v>0.91760594399999995</v>
      </c>
      <c r="AW21" s="37">
        <v>0.91085566699999998</v>
      </c>
      <c r="AX21" s="50">
        <v>2.5296177379999998</v>
      </c>
      <c r="AY21" s="58">
        <v>2.4734632680000002</v>
      </c>
      <c r="AZ21" s="58">
        <v>1.54853285</v>
      </c>
      <c r="BA21" s="37">
        <v>2.8368820530000001</v>
      </c>
      <c r="BB21" s="50">
        <v>2.214901963</v>
      </c>
      <c r="BC21" s="58">
        <v>2.298431774</v>
      </c>
      <c r="BD21" s="58">
        <v>4.5343584410000002</v>
      </c>
      <c r="BE21" s="37">
        <v>4.6258467660000004</v>
      </c>
      <c r="BF21" s="50">
        <v>5.3473418769999999</v>
      </c>
      <c r="BG21" s="58">
        <v>6.1213542920000004</v>
      </c>
      <c r="BH21" s="58">
        <v>5.85765023</v>
      </c>
      <c r="BI21" s="37">
        <v>6.1543128429999996</v>
      </c>
      <c r="BJ21" s="50">
        <v>8</v>
      </c>
      <c r="BK21" s="58">
        <v>8</v>
      </c>
      <c r="BL21" s="58">
        <v>7</v>
      </c>
      <c r="BM21" s="37">
        <v>9.5201279460000006</v>
      </c>
      <c r="BN21" s="50">
        <v>9</v>
      </c>
      <c r="BO21" s="58">
        <v>10</v>
      </c>
      <c r="BP21" s="58">
        <v>10</v>
      </c>
      <c r="BQ21" s="37">
        <v>11</v>
      </c>
      <c r="BR21" s="50">
        <v>10</v>
      </c>
      <c r="BS21" s="58">
        <v>12</v>
      </c>
      <c r="BT21" s="58">
        <v>12</v>
      </c>
      <c r="BU21" s="37">
        <v>8</v>
      </c>
      <c r="BV21" s="50">
        <v>8</v>
      </c>
      <c r="BW21" s="58">
        <v>5</v>
      </c>
      <c r="BX21" s="58">
        <v>5</v>
      </c>
      <c r="BY21" s="37">
        <v>5</v>
      </c>
      <c r="BZ21" s="50">
        <v>7</v>
      </c>
      <c r="CA21" s="58">
        <v>20</v>
      </c>
      <c r="CB21" s="58">
        <v>23</v>
      </c>
      <c r="CC21" s="37">
        <v>11</v>
      </c>
      <c r="CD21" s="50">
        <v>19.418498369999998</v>
      </c>
      <c r="CE21" s="58">
        <v>20</v>
      </c>
      <c r="CF21" s="58">
        <v>23</v>
      </c>
      <c r="CG21" s="37">
        <v>10</v>
      </c>
      <c r="CH21" s="50">
        <v>19</v>
      </c>
      <c r="CI21" s="58">
        <v>19</v>
      </c>
      <c r="CJ21" s="58">
        <v>24</v>
      </c>
      <c r="CK21" s="37">
        <v>16</v>
      </c>
      <c r="CL21" s="50">
        <v>18</v>
      </c>
      <c r="CM21" s="58">
        <v>28</v>
      </c>
      <c r="CN21" s="58">
        <v>32</v>
      </c>
      <c r="CO21" s="37">
        <v>25</v>
      </c>
      <c r="CP21" s="50">
        <v>30</v>
      </c>
      <c r="CQ21" s="58">
        <v>39</v>
      </c>
      <c r="CR21" s="58">
        <v>46</v>
      </c>
      <c r="CS21" s="37">
        <v>31</v>
      </c>
      <c r="CT21" s="50">
        <v>40</v>
      </c>
      <c r="CU21" s="58">
        <v>49</v>
      </c>
      <c r="CV21" s="58">
        <v>52</v>
      </c>
      <c r="CW21" s="37">
        <v>43</v>
      </c>
      <c r="CX21" s="50">
        <v>45</v>
      </c>
      <c r="CY21" s="58">
        <v>52</v>
      </c>
      <c r="CZ21" s="58">
        <v>53</v>
      </c>
      <c r="DA21" s="37">
        <v>48</v>
      </c>
      <c r="DB21" s="50">
        <v>57</v>
      </c>
      <c r="DC21" s="58">
        <v>64</v>
      </c>
      <c r="DD21" s="58">
        <v>67</v>
      </c>
      <c r="DE21" s="37">
        <v>67</v>
      </c>
      <c r="DF21" s="50">
        <v>72.191164240000006</v>
      </c>
      <c r="DG21" s="58">
        <v>66.176068259999994</v>
      </c>
      <c r="DH21" s="58">
        <v>71.158618730000001</v>
      </c>
      <c r="DI21" s="70">
        <v>68.064180210000004</v>
      </c>
      <c r="DJ21" s="50">
        <v>66.139347090000001</v>
      </c>
      <c r="DK21" s="58">
        <v>66.142824730000001</v>
      </c>
      <c r="DL21" s="58">
        <v>66.983738180000003</v>
      </c>
      <c r="DM21" s="37">
        <v>63.781099640000001</v>
      </c>
      <c r="DN21" s="50">
        <v>64.43265178</v>
      </c>
      <c r="DO21" s="58">
        <v>57.729308529999997</v>
      </c>
      <c r="DP21" s="58">
        <v>58.996726449999997</v>
      </c>
      <c r="DQ21" s="37"/>
    </row>
    <row r="22" spans="1:121" x14ac:dyDescent="0.2">
      <c r="A22" s="6" t="s">
        <v>90</v>
      </c>
      <c r="B22" s="50">
        <v>0</v>
      </c>
      <c r="C22" s="58">
        <v>0</v>
      </c>
      <c r="D22" s="58">
        <v>0</v>
      </c>
      <c r="E22" s="37">
        <v>0</v>
      </c>
      <c r="F22" s="50">
        <v>0</v>
      </c>
      <c r="G22" s="58">
        <v>0</v>
      </c>
      <c r="H22" s="58">
        <v>0</v>
      </c>
      <c r="I22" s="37">
        <v>0</v>
      </c>
      <c r="J22" s="50">
        <v>0</v>
      </c>
      <c r="K22" s="58">
        <v>0</v>
      </c>
      <c r="L22" s="58">
        <v>0</v>
      </c>
      <c r="M22" s="37">
        <v>0</v>
      </c>
      <c r="N22" s="50">
        <v>0</v>
      </c>
      <c r="O22" s="58">
        <v>0.93010159299999995</v>
      </c>
      <c r="P22" s="58">
        <v>1.868568885</v>
      </c>
      <c r="Q22" s="37">
        <v>0</v>
      </c>
      <c r="R22" s="50">
        <v>0</v>
      </c>
      <c r="S22" s="58">
        <v>0</v>
      </c>
      <c r="T22" s="58">
        <v>0</v>
      </c>
      <c r="U22" s="37">
        <v>0</v>
      </c>
      <c r="V22" s="50">
        <v>0</v>
      </c>
      <c r="W22" s="58">
        <v>1.8600635000000001</v>
      </c>
      <c r="X22" s="58">
        <v>1.859553985</v>
      </c>
      <c r="Y22" s="37">
        <v>0</v>
      </c>
      <c r="Z22" s="50">
        <v>0.94131784600000001</v>
      </c>
      <c r="AA22" s="58">
        <v>0</v>
      </c>
      <c r="AB22" s="58">
        <v>0</v>
      </c>
      <c r="AC22" s="37">
        <v>0</v>
      </c>
      <c r="AD22" s="50">
        <v>0</v>
      </c>
      <c r="AE22" s="58">
        <v>0</v>
      </c>
      <c r="AF22" s="58">
        <v>0</v>
      </c>
      <c r="AG22" s="37">
        <v>0</v>
      </c>
      <c r="AH22" s="50">
        <v>0.88767565000000004</v>
      </c>
      <c r="AI22" s="58">
        <v>0.91391108600000004</v>
      </c>
      <c r="AJ22" s="58">
        <v>0.85028959199999998</v>
      </c>
      <c r="AK22" s="37">
        <v>0</v>
      </c>
      <c r="AL22" s="50">
        <v>0</v>
      </c>
      <c r="AM22" s="58">
        <v>0</v>
      </c>
      <c r="AN22" s="58">
        <v>0</v>
      </c>
      <c r="AO22" s="37">
        <v>0</v>
      </c>
      <c r="AP22" s="50">
        <v>0</v>
      </c>
      <c r="AQ22" s="58">
        <v>0</v>
      </c>
      <c r="AR22" s="58">
        <v>0</v>
      </c>
      <c r="AS22" s="37">
        <v>0</v>
      </c>
      <c r="AT22" s="50">
        <v>0</v>
      </c>
      <c r="AU22" s="58">
        <v>0</v>
      </c>
      <c r="AV22" s="58">
        <v>0</v>
      </c>
      <c r="AW22" s="37">
        <v>0</v>
      </c>
      <c r="AX22" s="50">
        <v>0</v>
      </c>
      <c r="AY22" s="58">
        <v>1.7708146300000001</v>
      </c>
      <c r="AZ22" s="58">
        <v>7.1453324479999996</v>
      </c>
      <c r="BA22" s="37">
        <v>6.2375773270000003</v>
      </c>
      <c r="BB22" s="50">
        <v>6.1954134649999997</v>
      </c>
      <c r="BC22" s="58">
        <v>7.1342244309999998</v>
      </c>
      <c r="BD22" s="58">
        <v>7.0724797429999997</v>
      </c>
      <c r="BE22" s="37">
        <v>7.1072217139999996</v>
      </c>
      <c r="BF22" s="50">
        <v>8.0292615850000004</v>
      </c>
      <c r="BG22" s="58">
        <v>8.0719133640000003</v>
      </c>
      <c r="BH22" s="58">
        <v>8.9022724909999997</v>
      </c>
      <c r="BI22" s="37">
        <v>8.7434883929999998</v>
      </c>
      <c r="BJ22" s="50">
        <v>8</v>
      </c>
      <c r="BK22" s="58">
        <v>13</v>
      </c>
      <c r="BL22" s="58">
        <v>13</v>
      </c>
      <c r="BM22" s="37">
        <v>10</v>
      </c>
      <c r="BN22" s="50">
        <v>11</v>
      </c>
      <c r="BO22" s="58">
        <v>13</v>
      </c>
      <c r="BP22" s="58">
        <v>14</v>
      </c>
      <c r="BQ22" s="37">
        <v>13</v>
      </c>
      <c r="BR22" s="50">
        <v>11</v>
      </c>
      <c r="BS22" s="58">
        <v>16</v>
      </c>
      <c r="BT22" s="58">
        <v>19</v>
      </c>
      <c r="BU22" s="37">
        <v>14</v>
      </c>
      <c r="BV22" s="50">
        <v>13</v>
      </c>
      <c r="BW22" s="58">
        <v>17</v>
      </c>
      <c r="BX22" s="58">
        <v>18</v>
      </c>
      <c r="BY22" s="37">
        <v>13</v>
      </c>
      <c r="BZ22" s="50">
        <v>10</v>
      </c>
      <c r="CA22" s="58">
        <v>16</v>
      </c>
      <c r="CB22" s="58">
        <v>19</v>
      </c>
      <c r="CC22" s="37">
        <v>16</v>
      </c>
      <c r="CD22" s="50">
        <v>11</v>
      </c>
      <c r="CE22" s="58">
        <v>20</v>
      </c>
      <c r="CF22" s="58">
        <v>20</v>
      </c>
      <c r="CG22" s="37">
        <v>22</v>
      </c>
      <c r="CH22" s="50">
        <v>17</v>
      </c>
      <c r="CI22" s="58">
        <v>28</v>
      </c>
      <c r="CJ22" s="58">
        <v>27</v>
      </c>
      <c r="CK22" s="37">
        <v>20.464159949999999</v>
      </c>
      <c r="CL22" s="50">
        <v>14.45933879</v>
      </c>
      <c r="CM22" s="58">
        <v>22.433679390000002</v>
      </c>
      <c r="CN22" s="58">
        <v>26.406358279999999</v>
      </c>
      <c r="CO22" s="37">
        <v>23.385103879999999</v>
      </c>
      <c r="CP22" s="50">
        <v>16.398859949999999</v>
      </c>
      <c r="CQ22" s="58">
        <v>23.387662540000001</v>
      </c>
      <c r="CR22" s="58">
        <v>24.381312019999999</v>
      </c>
      <c r="CS22" s="37">
        <v>22.384273830000001</v>
      </c>
      <c r="CT22" s="50">
        <v>16.35806904</v>
      </c>
      <c r="CU22" s="58">
        <v>22.366817569999998</v>
      </c>
      <c r="CV22" s="58">
        <v>23.366711169999999</v>
      </c>
      <c r="CW22" s="37">
        <v>25.372841080000001</v>
      </c>
      <c r="CX22" s="50">
        <v>14.35541782</v>
      </c>
      <c r="CY22" s="58">
        <v>20.355225539999999</v>
      </c>
      <c r="CZ22" s="58">
        <v>20.356385100000001</v>
      </c>
      <c r="DA22" s="37">
        <v>20.36089883</v>
      </c>
      <c r="DB22" s="50">
        <v>18.364018909999999</v>
      </c>
      <c r="DC22" s="58">
        <v>21.355024870000001</v>
      </c>
      <c r="DD22" s="58">
        <v>22.351195799999999</v>
      </c>
      <c r="DE22" s="37">
        <v>18.3405469</v>
      </c>
      <c r="DF22" s="50">
        <v>13</v>
      </c>
      <c r="DG22" s="58">
        <v>20</v>
      </c>
      <c r="DH22" s="58">
        <v>20</v>
      </c>
      <c r="DI22" s="70">
        <v>17</v>
      </c>
      <c r="DJ22" s="50">
        <v>21.04707084</v>
      </c>
      <c r="DK22" s="58">
        <v>23.830670250000001</v>
      </c>
      <c r="DL22" s="58">
        <v>21.222055210000001</v>
      </c>
      <c r="DM22" s="37">
        <v>19.664411999999999</v>
      </c>
      <c r="DN22" s="50">
        <v>19.653289310000002</v>
      </c>
      <c r="DO22" s="58">
        <v>22.309035919999999</v>
      </c>
      <c r="DP22" s="58">
        <v>21.263916420000001</v>
      </c>
      <c r="DQ22" s="37"/>
    </row>
    <row r="23" spans="1:121" x14ac:dyDescent="0.2">
      <c r="A23" s="5" t="str">
        <f>VLOOKUP("&lt;Zeilentitel_3&gt;",Uebersetzungen!$B$3:$E$98,Uebersetzungen!$B$2+1,FALSE)</f>
        <v>Region Bernina</v>
      </c>
      <c r="B23" s="49">
        <v>844</v>
      </c>
      <c r="C23" s="57">
        <v>814</v>
      </c>
      <c r="D23" s="57">
        <v>836</v>
      </c>
      <c r="E23" s="39">
        <v>782</v>
      </c>
      <c r="F23" s="49">
        <v>777</v>
      </c>
      <c r="G23" s="57">
        <v>742</v>
      </c>
      <c r="H23" s="57">
        <v>740</v>
      </c>
      <c r="I23" s="39">
        <v>706</v>
      </c>
      <c r="J23" s="49">
        <v>709</v>
      </c>
      <c r="K23" s="57">
        <v>716</v>
      </c>
      <c r="L23" s="57">
        <v>727</v>
      </c>
      <c r="M23" s="39">
        <v>689</v>
      </c>
      <c r="N23" s="49">
        <v>726</v>
      </c>
      <c r="O23" s="57">
        <v>741</v>
      </c>
      <c r="P23" s="57">
        <v>748</v>
      </c>
      <c r="Q23" s="39">
        <v>707</v>
      </c>
      <c r="R23" s="49">
        <v>749</v>
      </c>
      <c r="S23" s="57">
        <v>783</v>
      </c>
      <c r="T23" s="57">
        <v>772</v>
      </c>
      <c r="U23" s="39">
        <v>656</v>
      </c>
      <c r="V23" s="49">
        <v>679</v>
      </c>
      <c r="W23" s="57">
        <v>716</v>
      </c>
      <c r="X23" s="57">
        <v>739</v>
      </c>
      <c r="Y23" s="39">
        <v>709</v>
      </c>
      <c r="Z23" s="49">
        <v>715</v>
      </c>
      <c r="AA23" s="57">
        <v>731</v>
      </c>
      <c r="AB23" s="57">
        <v>733</v>
      </c>
      <c r="AC23" s="39">
        <v>664</v>
      </c>
      <c r="AD23" s="49">
        <v>688</v>
      </c>
      <c r="AE23" s="57">
        <v>688</v>
      </c>
      <c r="AF23" s="57">
        <v>687</v>
      </c>
      <c r="AG23" s="39">
        <v>581</v>
      </c>
      <c r="AH23" s="49">
        <v>625</v>
      </c>
      <c r="AI23" s="57">
        <v>681</v>
      </c>
      <c r="AJ23" s="57">
        <v>668</v>
      </c>
      <c r="AK23" s="39">
        <v>530</v>
      </c>
      <c r="AL23" s="49">
        <v>598</v>
      </c>
      <c r="AM23" s="57">
        <v>642</v>
      </c>
      <c r="AN23" s="57">
        <v>627</v>
      </c>
      <c r="AO23" s="39">
        <v>527</v>
      </c>
      <c r="AP23" s="49">
        <v>583</v>
      </c>
      <c r="AQ23" s="57">
        <v>629</v>
      </c>
      <c r="AR23" s="57">
        <v>646</v>
      </c>
      <c r="AS23" s="39">
        <v>567</v>
      </c>
      <c r="AT23" s="49">
        <v>623</v>
      </c>
      <c r="AU23" s="57">
        <v>671</v>
      </c>
      <c r="AV23" s="57">
        <v>677</v>
      </c>
      <c r="AW23" s="39">
        <v>567</v>
      </c>
      <c r="AX23" s="49">
        <v>634</v>
      </c>
      <c r="AY23" s="57">
        <v>661</v>
      </c>
      <c r="AZ23" s="57">
        <v>643</v>
      </c>
      <c r="BA23" s="39">
        <v>550</v>
      </c>
      <c r="BB23" s="49">
        <v>610</v>
      </c>
      <c r="BC23" s="57">
        <v>665</v>
      </c>
      <c r="BD23" s="57">
        <v>673</v>
      </c>
      <c r="BE23" s="39">
        <v>602</v>
      </c>
      <c r="BF23" s="49">
        <v>660</v>
      </c>
      <c r="BG23" s="57">
        <v>725</v>
      </c>
      <c r="BH23" s="57">
        <v>738</v>
      </c>
      <c r="BI23" s="39">
        <v>631</v>
      </c>
      <c r="BJ23" s="49">
        <v>667</v>
      </c>
      <c r="BK23" s="57">
        <v>763</v>
      </c>
      <c r="BL23" s="57">
        <v>790</v>
      </c>
      <c r="BM23" s="39">
        <v>638</v>
      </c>
      <c r="BN23" s="49">
        <v>725</v>
      </c>
      <c r="BO23" s="57">
        <v>854</v>
      </c>
      <c r="BP23" s="57">
        <v>883</v>
      </c>
      <c r="BQ23" s="39">
        <v>726</v>
      </c>
      <c r="BR23" s="49">
        <v>759</v>
      </c>
      <c r="BS23" s="57">
        <v>909</v>
      </c>
      <c r="BT23" s="57">
        <v>909</v>
      </c>
      <c r="BU23" s="39">
        <v>757</v>
      </c>
      <c r="BV23" s="49">
        <v>779</v>
      </c>
      <c r="BW23" s="57">
        <v>920</v>
      </c>
      <c r="BX23" s="57">
        <v>916</v>
      </c>
      <c r="BY23" s="39">
        <v>822</v>
      </c>
      <c r="BZ23" s="49">
        <v>787</v>
      </c>
      <c r="CA23" s="57">
        <v>928</v>
      </c>
      <c r="CB23" s="57">
        <v>978</v>
      </c>
      <c r="CC23" s="39">
        <v>856</v>
      </c>
      <c r="CD23" s="49">
        <v>845</v>
      </c>
      <c r="CE23" s="57">
        <v>980</v>
      </c>
      <c r="CF23" s="57">
        <v>1030</v>
      </c>
      <c r="CG23" s="39">
        <v>902</v>
      </c>
      <c r="CH23" s="49">
        <v>893</v>
      </c>
      <c r="CI23" s="57">
        <v>1019</v>
      </c>
      <c r="CJ23" s="57">
        <v>1033</v>
      </c>
      <c r="CK23" s="39">
        <v>915</v>
      </c>
      <c r="CL23" s="49">
        <v>893</v>
      </c>
      <c r="CM23" s="57">
        <v>1062</v>
      </c>
      <c r="CN23" s="57">
        <v>1085</v>
      </c>
      <c r="CO23" s="39">
        <v>973</v>
      </c>
      <c r="CP23" s="49">
        <v>974</v>
      </c>
      <c r="CQ23" s="57">
        <v>1119</v>
      </c>
      <c r="CR23" s="57">
        <v>1108</v>
      </c>
      <c r="CS23" s="39">
        <v>977</v>
      </c>
      <c r="CT23" s="49">
        <v>941</v>
      </c>
      <c r="CU23" s="57">
        <v>1148</v>
      </c>
      <c r="CV23" s="57">
        <v>1157</v>
      </c>
      <c r="CW23" s="39">
        <v>1036</v>
      </c>
      <c r="CX23" s="49">
        <v>1045</v>
      </c>
      <c r="CY23" s="57">
        <v>1226</v>
      </c>
      <c r="CZ23" s="57">
        <v>1232</v>
      </c>
      <c r="DA23" s="39">
        <v>1098</v>
      </c>
      <c r="DB23" s="49">
        <v>1122</v>
      </c>
      <c r="DC23" s="57">
        <v>1302</v>
      </c>
      <c r="DD23" s="57">
        <v>1339</v>
      </c>
      <c r="DE23" s="39">
        <v>1206</v>
      </c>
      <c r="DF23" s="49">
        <v>1210</v>
      </c>
      <c r="DG23" s="57">
        <v>1355</v>
      </c>
      <c r="DH23" s="57">
        <v>1378</v>
      </c>
      <c r="DI23" s="69">
        <v>1254</v>
      </c>
      <c r="DJ23" s="49">
        <v>1260</v>
      </c>
      <c r="DK23" s="57">
        <v>1326</v>
      </c>
      <c r="DL23" s="57">
        <v>1324</v>
      </c>
      <c r="DM23" s="39">
        <v>1283</v>
      </c>
      <c r="DN23" s="49">
        <v>1294</v>
      </c>
      <c r="DO23" s="57">
        <v>1376</v>
      </c>
      <c r="DP23" s="57">
        <v>1402</v>
      </c>
      <c r="DQ23" s="39"/>
    </row>
    <row r="24" spans="1:121" x14ac:dyDescent="0.2">
      <c r="A24" s="6" t="s">
        <v>3</v>
      </c>
      <c r="B24" s="50">
        <v>372.62826360000003</v>
      </c>
      <c r="C24" s="58">
        <v>351.87012170000003</v>
      </c>
      <c r="D24" s="58">
        <v>362.8778173</v>
      </c>
      <c r="E24" s="37">
        <v>357.03451819999998</v>
      </c>
      <c r="F24" s="50">
        <v>359.72610750000001</v>
      </c>
      <c r="G24" s="58">
        <v>325.89879350000001</v>
      </c>
      <c r="H24" s="58">
        <v>324.74289670000002</v>
      </c>
      <c r="I24" s="37">
        <v>336.77070049999998</v>
      </c>
      <c r="J24" s="50">
        <v>336.61807499999998</v>
      </c>
      <c r="K24" s="58">
        <v>325.34596470000002</v>
      </c>
      <c r="L24" s="58">
        <v>333.77937309999999</v>
      </c>
      <c r="M24" s="37">
        <v>329.04955419999999</v>
      </c>
      <c r="N24" s="50">
        <v>339.03502300000002</v>
      </c>
      <c r="O24" s="58">
        <v>326.7850712</v>
      </c>
      <c r="P24" s="58">
        <v>332.519586</v>
      </c>
      <c r="Q24" s="37">
        <v>328.87007119999998</v>
      </c>
      <c r="R24" s="50">
        <v>341.80305049999998</v>
      </c>
      <c r="S24" s="58">
        <v>328.91397840000002</v>
      </c>
      <c r="T24" s="58">
        <v>327.12098120000002</v>
      </c>
      <c r="U24" s="37">
        <v>253.56330360000001</v>
      </c>
      <c r="V24" s="50">
        <v>259.28423959999998</v>
      </c>
      <c r="W24" s="58">
        <v>246.0033617</v>
      </c>
      <c r="X24" s="58">
        <v>256.20802359999999</v>
      </c>
      <c r="Y24" s="37">
        <v>260.94965280000002</v>
      </c>
      <c r="Z24" s="50">
        <v>265.58594169999998</v>
      </c>
      <c r="AA24" s="58">
        <v>256.98312179999999</v>
      </c>
      <c r="AB24" s="58">
        <v>244.1240377</v>
      </c>
      <c r="AC24" s="37">
        <v>252.7997747</v>
      </c>
      <c r="AD24" s="50">
        <v>268.00916919999997</v>
      </c>
      <c r="AE24" s="58">
        <v>246.01161279999999</v>
      </c>
      <c r="AF24" s="58">
        <v>250.5086475</v>
      </c>
      <c r="AG24" s="37">
        <v>240.14327370000001</v>
      </c>
      <c r="AH24" s="50">
        <v>252.4714252</v>
      </c>
      <c r="AI24" s="58">
        <v>263.59022329999999</v>
      </c>
      <c r="AJ24" s="58">
        <v>263.57886919999999</v>
      </c>
      <c r="AK24" s="37">
        <v>239.38066929999999</v>
      </c>
      <c r="AL24" s="50">
        <v>259.50874620000002</v>
      </c>
      <c r="AM24" s="58">
        <v>263.90997040000002</v>
      </c>
      <c r="AN24" s="58">
        <v>257.53331659999998</v>
      </c>
      <c r="AO24" s="37">
        <v>235.12344719999999</v>
      </c>
      <c r="AP24" s="50">
        <v>247.7770592</v>
      </c>
      <c r="AQ24" s="58">
        <v>242.67882650000001</v>
      </c>
      <c r="AR24" s="58">
        <v>251.2973954</v>
      </c>
      <c r="AS24" s="37">
        <v>235.25685619999999</v>
      </c>
      <c r="AT24" s="50">
        <v>252.57543559999999</v>
      </c>
      <c r="AU24" s="58">
        <v>257.02180629999998</v>
      </c>
      <c r="AV24" s="58">
        <v>257.54592680000002</v>
      </c>
      <c r="AW24" s="37">
        <v>242.50539599999999</v>
      </c>
      <c r="AX24" s="50">
        <v>272.09952970000001</v>
      </c>
      <c r="AY24" s="58">
        <v>267.5971146</v>
      </c>
      <c r="AZ24" s="58">
        <v>267.98876030000002</v>
      </c>
      <c r="BA24" s="37">
        <v>244.82797429999999</v>
      </c>
      <c r="BB24" s="50">
        <v>250.3023043</v>
      </c>
      <c r="BC24" s="58">
        <v>264.46966020000002</v>
      </c>
      <c r="BD24" s="58">
        <v>264.54513309999999</v>
      </c>
      <c r="BE24" s="37">
        <v>255.44870470000001</v>
      </c>
      <c r="BF24" s="50">
        <v>275.30313080000002</v>
      </c>
      <c r="BG24" s="58">
        <v>294.18175980000001</v>
      </c>
      <c r="BH24" s="58">
        <v>296.79951060000002</v>
      </c>
      <c r="BI24" s="37">
        <v>266.04310500000003</v>
      </c>
      <c r="BJ24" s="50">
        <v>282.98748289999997</v>
      </c>
      <c r="BK24" s="58">
        <v>299.98751060000001</v>
      </c>
      <c r="BL24" s="58">
        <v>312.83970720000002</v>
      </c>
      <c r="BM24" s="37">
        <v>285.42497980000002</v>
      </c>
      <c r="BN24" s="50">
        <v>326.6921845</v>
      </c>
      <c r="BO24" s="58">
        <v>356.5679887</v>
      </c>
      <c r="BP24" s="58">
        <v>376.57035710000002</v>
      </c>
      <c r="BQ24" s="37">
        <v>351.16006870000001</v>
      </c>
      <c r="BR24" s="50">
        <v>364.2952133</v>
      </c>
      <c r="BS24" s="58">
        <v>388.07185149999998</v>
      </c>
      <c r="BT24" s="58">
        <v>390.75655380000001</v>
      </c>
      <c r="BU24" s="37">
        <v>367.3577765</v>
      </c>
      <c r="BV24" s="50">
        <v>363.32420400000001</v>
      </c>
      <c r="BW24" s="58">
        <v>391.6765681</v>
      </c>
      <c r="BX24" s="58">
        <v>387.7337733</v>
      </c>
      <c r="BY24" s="37">
        <v>383.27025950000001</v>
      </c>
      <c r="BZ24" s="50">
        <v>365.54969790000001</v>
      </c>
      <c r="CA24" s="58">
        <v>390.93606990000001</v>
      </c>
      <c r="CB24" s="58">
        <v>407.28238210000001</v>
      </c>
      <c r="CC24" s="37">
        <v>385.60578129999999</v>
      </c>
      <c r="CD24" s="50">
        <v>386.2104296</v>
      </c>
      <c r="CE24" s="58">
        <v>409.82697330000002</v>
      </c>
      <c r="CF24" s="58">
        <v>428.51451689999999</v>
      </c>
      <c r="CG24" s="37">
        <v>416.62886839999999</v>
      </c>
      <c r="CH24" s="50">
        <v>411.8226315</v>
      </c>
      <c r="CI24" s="58">
        <v>435.33217780000001</v>
      </c>
      <c r="CJ24" s="58">
        <v>435.19723629999999</v>
      </c>
      <c r="CK24" s="37">
        <v>406.76610319999998</v>
      </c>
      <c r="CL24" s="50">
        <v>397.58371099999999</v>
      </c>
      <c r="CM24" s="58">
        <v>437.82913400000001</v>
      </c>
      <c r="CN24" s="58">
        <v>443.28997340000001</v>
      </c>
      <c r="CO24" s="37">
        <v>428.56544020000001</v>
      </c>
      <c r="CP24" s="50">
        <v>435.74630200000001</v>
      </c>
      <c r="CQ24" s="58">
        <v>453.61495689999998</v>
      </c>
      <c r="CR24" s="58">
        <v>444.35160359999998</v>
      </c>
      <c r="CS24" s="37">
        <v>420.37571630000002</v>
      </c>
      <c r="CT24" s="50">
        <v>413.67863940000001</v>
      </c>
      <c r="CU24" s="58">
        <v>463.12444160000001</v>
      </c>
      <c r="CV24" s="58">
        <v>451.40361200000001</v>
      </c>
      <c r="CW24" s="37">
        <v>426.98272859999997</v>
      </c>
      <c r="CX24" s="50">
        <v>443.1987603</v>
      </c>
      <c r="CY24" s="58">
        <v>474.19702990000002</v>
      </c>
      <c r="CZ24" s="58">
        <v>467.70781019999998</v>
      </c>
      <c r="DA24" s="37">
        <v>427.60898830000002</v>
      </c>
      <c r="DB24" s="50">
        <v>447.48893199999998</v>
      </c>
      <c r="DC24" s="58">
        <v>482.68868020000002</v>
      </c>
      <c r="DD24" s="58">
        <v>501.49709380000002</v>
      </c>
      <c r="DE24" s="37">
        <v>490.88049260000003</v>
      </c>
      <c r="DF24" s="50">
        <v>496.09208360000002</v>
      </c>
      <c r="DG24" s="58">
        <v>515.39425510000001</v>
      </c>
      <c r="DH24" s="58">
        <v>529.65740340000002</v>
      </c>
      <c r="DI24" s="70">
        <v>520.49168250000002</v>
      </c>
      <c r="DJ24" s="50">
        <v>498.2170759</v>
      </c>
      <c r="DK24" s="58">
        <v>508.20299499999999</v>
      </c>
      <c r="DL24" s="58">
        <v>499.3433478</v>
      </c>
      <c r="DM24" s="37">
        <v>513.60806739999998</v>
      </c>
      <c r="DN24" s="50">
        <v>511.2250985</v>
      </c>
      <c r="DO24" s="58">
        <v>526.04084350000005</v>
      </c>
      <c r="DP24" s="58">
        <v>523.87011329999996</v>
      </c>
      <c r="DQ24" s="37"/>
    </row>
    <row r="25" spans="1:121" x14ac:dyDescent="0.2">
      <c r="A25" s="6" t="s">
        <v>4</v>
      </c>
      <c r="B25" s="50">
        <v>471.29782089999998</v>
      </c>
      <c r="C25" s="58">
        <v>462.4839336</v>
      </c>
      <c r="D25" s="58">
        <v>472.71785979999999</v>
      </c>
      <c r="E25" s="37">
        <v>424.66611810000001</v>
      </c>
      <c r="F25" s="50">
        <v>417.17347139999998</v>
      </c>
      <c r="G25" s="58">
        <v>415.67781150000002</v>
      </c>
      <c r="H25" s="58">
        <v>414.82315290000003</v>
      </c>
      <c r="I25" s="37">
        <v>368.90976610000001</v>
      </c>
      <c r="J25" s="50">
        <v>372.56407460000003</v>
      </c>
      <c r="K25" s="58">
        <v>390.41230880000001</v>
      </c>
      <c r="L25" s="58">
        <v>393.25974810000002</v>
      </c>
      <c r="M25" s="37">
        <v>360.33294769999998</v>
      </c>
      <c r="N25" s="50">
        <v>386.6591335</v>
      </c>
      <c r="O25" s="58">
        <v>414.59041359999998</v>
      </c>
      <c r="P25" s="58">
        <v>415.4014368</v>
      </c>
      <c r="Q25" s="37">
        <v>378.04662919999998</v>
      </c>
      <c r="R25" s="50">
        <v>406.79669849999999</v>
      </c>
      <c r="S25" s="58">
        <v>454.06683399999997</v>
      </c>
      <c r="T25" s="58">
        <v>444.40629860000001</v>
      </c>
      <c r="U25" s="37">
        <v>402.04025239999999</v>
      </c>
      <c r="V25" s="50">
        <v>419.66659609999999</v>
      </c>
      <c r="W25" s="58">
        <v>470.01451270000001</v>
      </c>
      <c r="X25" s="58">
        <v>482.5068966</v>
      </c>
      <c r="Y25" s="37">
        <v>448.0835356</v>
      </c>
      <c r="Z25" s="50">
        <v>449.40060260000001</v>
      </c>
      <c r="AA25" s="58">
        <v>474.07600339999999</v>
      </c>
      <c r="AB25" s="58">
        <v>488.63002399999999</v>
      </c>
      <c r="AC25" s="37">
        <v>410.76824590000001</v>
      </c>
      <c r="AD25" s="50">
        <v>419.98077269999999</v>
      </c>
      <c r="AE25" s="58">
        <v>442.44030070000002</v>
      </c>
      <c r="AF25" s="58">
        <v>436.4864973</v>
      </c>
      <c r="AG25" s="37">
        <v>341.29513379999997</v>
      </c>
      <c r="AH25" s="50">
        <v>372.66938219999997</v>
      </c>
      <c r="AI25" s="58">
        <v>417.4459435</v>
      </c>
      <c r="AJ25" s="58">
        <v>404.34144270000002</v>
      </c>
      <c r="AK25" s="37">
        <v>290.57037100000002</v>
      </c>
      <c r="AL25" s="50">
        <v>338.57236719999997</v>
      </c>
      <c r="AM25" s="58">
        <v>378.47801650000002</v>
      </c>
      <c r="AN25" s="58">
        <v>369.25693100000001</v>
      </c>
      <c r="AO25" s="37">
        <v>291.81246800000002</v>
      </c>
      <c r="AP25" s="50">
        <v>335.05045560000002</v>
      </c>
      <c r="AQ25" s="58">
        <v>386.2135935</v>
      </c>
      <c r="AR25" s="58">
        <v>394.39780280000002</v>
      </c>
      <c r="AS25" s="37">
        <v>332.18457869999997</v>
      </c>
      <c r="AT25" s="50">
        <v>370.03354430000002</v>
      </c>
      <c r="AU25" s="58">
        <v>414.4485626</v>
      </c>
      <c r="AV25" s="58">
        <v>419.59688540000002</v>
      </c>
      <c r="AW25" s="37">
        <v>324.08738010000002</v>
      </c>
      <c r="AX25" s="50">
        <v>362.2363143</v>
      </c>
      <c r="AY25" s="58">
        <v>393.6899353</v>
      </c>
      <c r="AZ25" s="58">
        <v>374.66122200000001</v>
      </c>
      <c r="BA25" s="37">
        <v>304.67746310000001</v>
      </c>
      <c r="BB25" s="50">
        <v>359.87850270000001</v>
      </c>
      <c r="BC25" s="58">
        <v>400.46382990000001</v>
      </c>
      <c r="BD25" s="58">
        <v>408.0082031</v>
      </c>
      <c r="BE25" s="37">
        <v>346.77114060000002</v>
      </c>
      <c r="BF25" s="50">
        <v>384.3106128</v>
      </c>
      <c r="BG25" s="58">
        <v>431.19620629999997</v>
      </c>
      <c r="BH25" s="58">
        <v>441.18290510000003</v>
      </c>
      <c r="BI25" s="37">
        <v>364.68145099999998</v>
      </c>
      <c r="BJ25" s="50">
        <v>384.45558149999999</v>
      </c>
      <c r="BK25" s="58">
        <v>462.99270250000001</v>
      </c>
      <c r="BL25" s="58">
        <v>477.42032330000001</v>
      </c>
      <c r="BM25" s="37">
        <v>352.79477680000002</v>
      </c>
      <c r="BN25" s="50">
        <v>398.38436910000001</v>
      </c>
      <c r="BO25" s="58">
        <v>497.27998109999999</v>
      </c>
      <c r="BP25" s="58">
        <v>506.71107119999999</v>
      </c>
      <c r="BQ25" s="37">
        <v>375</v>
      </c>
      <c r="BR25" s="50">
        <v>394.25552970000001</v>
      </c>
      <c r="BS25" s="58">
        <v>520.61092910000002</v>
      </c>
      <c r="BT25" s="58">
        <v>518.0119211</v>
      </c>
      <c r="BU25" s="37">
        <v>389.50651929999998</v>
      </c>
      <c r="BV25" s="50">
        <v>415.551332</v>
      </c>
      <c r="BW25" s="58">
        <v>528.82000240000002</v>
      </c>
      <c r="BX25" s="58">
        <v>528.37539319999996</v>
      </c>
      <c r="BY25" s="37">
        <v>438.6987125</v>
      </c>
      <c r="BZ25" s="50">
        <v>421.12509599999998</v>
      </c>
      <c r="CA25" s="58">
        <v>537.29201980000005</v>
      </c>
      <c r="CB25" s="58">
        <v>570.86027009999998</v>
      </c>
      <c r="CC25" s="37">
        <v>470.25734390000002</v>
      </c>
      <c r="CD25" s="50">
        <v>458.97322889999998</v>
      </c>
      <c r="CE25" s="58">
        <v>570.3294181</v>
      </c>
      <c r="CF25" s="58">
        <v>601.80086449999999</v>
      </c>
      <c r="CG25" s="37">
        <v>485.66385129999998</v>
      </c>
      <c r="CH25" s="50">
        <v>480.72765049999998</v>
      </c>
      <c r="CI25" s="58">
        <v>583.22559190000004</v>
      </c>
      <c r="CJ25" s="58">
        <v>597.44583969999996</v>
      </c>
      <c r="CK25" s="37">
        <v>508.6790881</v>
      </c>
      <c r="CL25" s="50">
        <v>495.4698788</v>
      </c>
      <c r="CM25" s="58">
        <v>623.9372525</v>
      </c>
      <c r="CN25" s="58">
        <v>641.56060319999995</v>
      </c>
      <c r="CO25" s="37">
        <v>544.49995520000004</v>
      </c>
      <c r="CP25" s="50">
        <v>538.19555779999996</v>
      </c>
      <c r="CQ25" s="58">
        <v>665.67258319999996</v>
      </c>
      <c r="CR25" s="58">
        <v>663.7380508</v>
      </c>
      <c r="CS25" s="37">
        <v>556.37180969999997</v>
      </c>
      <c r="CT25" s="50">
        <v>526.88955699999997</v>
      </c>
      <c r="CU25" s="58">
        <v>685.28729120000003</v>
      </c>
      <c r="CV25" s="58">
        <v>705.33079469999996</v>
      </c>
      <c r="CW25" s="37">
        <v>609.17442759999994</v>
      </c>
      <c r="CX25" s="50">
        <v>601.78054480000003</v>
      </c>
      <c r="CY25" s="58">
        <v>751.6923362</v>
      </c>
      <c r="CZ25" s="58">
        <v>764.48178040000005</v>
      </c>
      <c r="DA25" s="37">
        <v>670.36202909999997</v>
      </c>
      <c r="DB25" s="50">
        <v>674.36282659999995</v>
      </c>
      <c r="DC25" s="58">
        <v>819.66895609999995</v>
      </c>
      <c r="DD25" s="58">
        <v>837.05754100000001</v>
      </c>
      <c r="DE25" s="37">
        <v>714.67489360000002</v>
      </c>
      <c r="DF25" s="50">
        <v>713.72296349999999</v>
      </c>
      <c r="DG25" s="58">
        <v>839.96950200000003</v>
      </c>
      <c r="DH25" s="58">
        <v>848.65909599999998</v>
      </c>
      <c r="DI25" s="70">
        <v>733.59600909999995</v>
      </c>
      <c r="DJ25" s="50">
        <v>762.12311880000004</v>
      </c>
      <c r="DK25" s="58">
        <v>817.82690769999999</v>
      </c>
      <c r="DL25" s="58">
        <v>824.85424160000002</v>
      </c>
      <c r="DM25" s="37">
        <v>769.3226793</v>
      </c>
      <c r="DN25" s="50">
        <v>782.4179431</v>
      </c>
      <c r="DO25" s="58">
        <v>850.26331749999997</v>
      </c>
      <c r="DP25" s="58">
        <v>877.98164680000002</v>
      </c>
      <c r="DQ25" s="37"/>
    </row>
    <row r="26" spans="1:121" x14ac:dyDescent="0.2">
      <c r="A26" s="5" t="str">
        <f>VLOOKUP("&lt;Zeilentitel_4&gt;",Uebersetzungen!$B$3:$E$98,Uebersetzungen!$B$2+1,FALSE)</f>
        <v>Region Engiadina Bassa/Val Müstair</v>
      </c>
      <c r="B26" s="49">
        <v>999</v>
      </c>
      <c r="C26" s="57">
        <v>917</v>
      </c>
      <c r="D26" s="57">
        <v>918</v>
      </c>
      <c r="E26" s="39">
        <v>900</v>
      </c>
      <c r="F26" s="49">
        <v>891</v>
      </c>
      <c r="G26" s="57">
        <v>889</v>
      </c>
      <c r="H26" s="57">
        <v>870</v>
      </c>
      <c r="I26" s="39">
        <v>813</v>
      </c>
      <c r="J26" s="49">
        <v>784</v>
      </c>
      <c r="K26" s="57">
        <v>794</v>
      </c>
      <c r="L26" s="57">
        <v>820</v>
      </c>
      <c r="M26" s="39">
        <v>803</v>
      </c>
      <c r="N26" s="49">
        <v>804</v>
      </c>
      <c r="O26" s="57">
        <v>793</v>
      </c>
      <c r="P26" s="57">
        <v>803</v>
      </c>
      <c r="Q26" s="39">
        <v>857</v>
      </c>
      <c r="R26" s="49">
        <v>837</v>
      </c>
      <c r="S26" s="57">
        <v>829</v>
      </c>
      <c r="T26" s="57">
        <v>826</v>
      </c>
      <c r="U26" s="39">
        <v>878</v>
      </c>
      <c r="V26" s="49">
        <v>835</v>
      </c>
      <c r="W26" s="57">
        <v>844</v>
      </c>
      <c r="X26" s="57">
        <v>856</v>
      </c>
      <c r="Y26" s="39">
        <v>911</v>
      </c>
      <c r="Z26" s="49">
        <v>875</v>
      </c>
      <c r="AA26" s="57">
        <v>829</v>
      </c>
      <c r="AB26" s="57">
        <v>843</v>
      </c>
      <c r="AC26" s="39">
        <v>832</v>
      </c>
      <c r="AD26" s="49">
        <v>769</v>
      </c>
      <c r="AE26" s="57">
        <v>787</v>
      </c>
      <c r="AF26" s="57">
        <v>812</v>
      </c>
      <c r="AG26" s="39">
        <v>755</v>
      </c>
      <c r="AH26" s="49">
        <v>793</v>
      </c>
      <c r="AI26" s="57">
        <v>784</v>
      </c>
      <c r="AJ26" s="57">
        <v>770</v>
      </c>
      <c r="AK26" s="39">
        <v>665</v>
      </c>
      <c r="AL26" s="49">
        <v>668</v>
      </c>
      <c r="AM26" s="57">
        <v>714</v>
      </c>
      <c r="AN26" s="57">
        <v>702</v>
      </c>
      <c r="AO26" s="39">
        <v>638</v>
      </c>
      <c r="AP26" s="49">
        <v>652</v>
      </c>
      <c r="AQ26" s="57">
        <v>700</v>
      </c>
      <c r="AR26" s="57">
        <v>709</v>
      </c>
      <c r="AS26" s="39">
        <v>669</v>
      </c>
      <c r="AT26" s="49">
        <v>709</v>
      </c>
      <c r="AU26" s="57">
        <v>754</v>
      </c>
      <c r="AV26" s="57">
        <v>769</v>
      </c>
      <c r="AW26" s="39">
        <v>713</v>
      </c>
      <c r="AX26" s="49">
        <v>755</v>
      </c>
      <c r="AY26" s="57">
        <v>815</v>
      </c>
      <c r="AZ26" s="57">
        <v>809</v>
      </c>
      <c r="BA26" s="39">
        <v>769</v>
      </c>
      <c r="BB26" s="49">
        <v>789</v>
      </c>
      <c r="BC26" s="57">
        <v>845</v>
      </c>
      <c r="BD26" s="57">
        <v>851</v>
      </c>
      <c r="BE26" s="39">
        <v>820</v>
      </c>
      <c r="BF26" s="49">
        <v>856</v>
      </c>
      <c r="BG26" s="57">
        <v>888</v>
      </c>
      <c r="BH26" s="57">
        <v>893</v>
      </c>
      <c r="BI26" s="39">
        <v>865</v>
      </c>
      <c r="BJ26" s="49">
        <v>910</v>
      </c>
      <c r="BK26" s="57">
        <v>1046</v>
      </c>
      <c r="BL26" s="57">
        <v>1046</v>
      </c>
      <c r="BM26" s="39">
        <v>911</v>
      </c>
      <c r="BN26" s="49">
        <v>926</v>
      </c>
      <c r="BO26" s="57">
        <v>1102</v>
      </c>
      <c r="BP26" s="57">
        <v>1136</v>
      </c>
      <c r="BQ26" s="39">
        <v>986</v>
      </c>
      <c r="BR26" s="49">
        <v>960</v>
      </c>
      <c r="BS26" s="57">
        <v>1155</v>
      </c>
      <c r="BT26" s="57">
        <v>1155</v>
      </c>
      <c r="BU26" s="39">
        <v>1032</v>
      </c>
      <c r="BV26" s="49">
        <v>1033</v>
      </c>
      <c r="BW26" s="57">
        <v>1187</v>
      </c>
      <c r="BX26" s="57">
        <v>1223</v>
      </c>
      <c r="BY26" s="39">
        <v>1114</v>
      </c>
      <c r="BZ26" s="49">
        <v>1065</v>
      </c>
      <c r="CA26" s="57">
        <v>1204</v>
      </c>
      <c r="CB26" s="57">
        <v>1237</v>
      </c>
      <c r="CC26" s="39">
        <v>1148</v>
      </c>
      <c r="CD26" s="49">
        <v>1101</v>
      </c>
      <c r="CE26" s="57">
        <v>1242</v>
      </c>
      <c r="CF26" s="57">
        <v>1256</v>
      </c>
      <c r="CG26" s="39">
        <v>1191</v>
      </c>
      <c r="CH26" s="49">
        <v>1170</v>
      </c>
      <c r="CI26" s="57">
        <v>1280</v>
      </c>
      <c r="CJ26" s="57">
        <v>1320</v>
      </c>
      <c r="CK26" s="39">
        <v>1231</v>
      </c>
      <c r="CL26" s="49">
        <v>1186</v>
      </c>
      <c r="CM26" s="57">
        <v>1296</v>
      </c>
      <c r="CN26" s="57">
        <v>1327</v>
      </c>
      <c r="CO26" s="39">
        <v>1245</v>
      </c>
      <c r="CP26" s="49">
        <v>1227</v>
      </c>
      <c r="CQ26" s="57">
        <v>1342</v>
      </c>
      <c r="CR26" s="57">
        <v>1380</v>
      </c>
      <c r="CS26" s="39">
        <v>1295</v>
      </c>
      <c r="CT26" s="49">
        <v>1272</v>
      </c>
      <c r="CU26" s="57">
        <v>1389</v>
      </c>
      <c r="CV26" s="57">
        <v>1435</v>
      </c>
      <c r="CW26" s="39">
        <v>1322</v>
      </c>
      <c r="CX26" s="49">
        <v>1334</v>
      </c>
      <c r="CY26" s="57">
        <v>1510</v>
      </c>
      <c r="CZ26" s="57">
        <v>1535</v>
      </c>
      <c r="DA26" s="39">
        <v>1468</v>
      </c>
      <c r="DB26" s="49">
        <v>1444</v>
      </c>
      <c r="DC26" s="57">
        <v>1578</v>
      </c>
      <c r="DD26" s="57">
        <v>1619</v>
      </c>
      <c r="DE26" s="39">
        <v>1545</v>
      </c>
      <c r="DF26" s="49">
        <v>1535</v>
      </c>
      <c r="DG26" s="57">
        <v>1646</v>
      </c>
      <c r="DH26" s="57">
        <v>1674</v>
      </c>
      <c r="DI26" s="69">
        <v>1616</v>
      </c>
      <c r="DJ26" s="49">
        <v>1597</v>
      </c>
      <c r="DK26" s="57">
        <v>1628</v>
      </c>
      <c r="DL26" s="57">
        <v>1610</v>
      </c>
      <c r="DM26" s="39">
        <v>1598</v>
      </c>
      <c r="DN26" s="49">
        <v>1576</v>
      </c>
      <c r="DO26" s="57">
        <v>1613</v>
      </c>
      <c r="DP26" s="57">
        <v>1652</v>
      </c>
      <c r="DQ26" s="39"/>
    </row>
    <row r="27" spans="1:121" x14ac:dyDescent="0.2">
      <c r="A27" s="6" t="s">
        <v>37</v>
      </c>
      <c r="B27" s="50">
        <v>27.368839090000002</v>
      </c>
      <c r="C27" s="58">
        <v>35.919513950000002</v>
      </c>
      <c r="D27" s="58">
        <v>36.858090279999999</v>
      </c>
      <c r="E27" s="37">
        <v>16.975575240000001</v>
      </c>
      <c r="F27" s="50">
        <v>26.473803159999999</v>
      </c>
      <c r="G27" s="58">
        <v>31.17620037</v>
      </c>
      <c r="H27" s="58">
        <v>33.041894659999997</v>
      </c>
      <c r="I27" s="37">
        <v>13.231827340000001</v>
      </c>
      <c r="J27" s="50">
        <v>18.95493278</v>
      </c>
      <c r="K27" s="58">
        <v>26.442841349999998</v>
      </c>
      <c r="L27" s="58">
        <v>27.391234409999999</v>
      </c>
      <c r="M27" s="37">
        <v>28.306940040000001</v>
      </c>
      <c r="N27" s="50">
        <v>24.462377629999999</v>
      </c>
      <c r="O27" s="58">
        <v>26.280927779999999</v>
      </c>
      <c r="P27" s="58">
        <v>26.319894649999998</v>
      </c>
      <c r="Q27" s="37">
        <v>18.833288670000002</v>
      </c>
      <c r="R27" s="50">
        <v>18.828451179999998</v>
      </c>
      <c r="S27" s="58">
        <v>27.246575150000002</v>
      </c>
      <c r="T27" s="58">
        <v>29.018821519999999</v>
      </c>
      <c r="U27" s="37">
        <v>21.601325410000001</v>
      </c>
      <c r="V27" s="50">
        <v>27.296823839999998</v>
      </c>
      <c r="W27" s="58">
        <v>33.894859289999999</v>
      </c>
      <c r="X27" s="58">
        <v>31.03258589</v>
      </c>
      <c r="Y27" s="37">
        <v>30.066736429999999</v>
      </c>
      <c r="Z27" s="50">
        <v>28.202581380000002</v>
      </c>
      <c r="AA27" s="58">
        <v>32.817297070000002</v>
      </c>
      <c r="AB27" s="58">
        <v>33.528026760000003</v>
      </c>
      <c r="AC27" s="37">
        <v>25.2534551</v>
      </c>
      <c r="AD27" s="50">
        <v>24.43499551</v>
      </c>
      <c r="AE27" s="58">
        <v>33.55056905</v>
      </c>
      <c r="AF27" s="58">
        <v>31.530598730000001</v>
      </c>
      <c r="AG27" s="37">
        <v>14.13653263</v>
      </c>
      <c r="AH27" s="50">
        <v>13.140441300000001</v>
      </c>
      <c r="AI27" s="58">
        <v>31.977984630000002</v>
      </c>
      <c r="AJ27" s="58">
        <v>31.313440310000001</v>
      </c>
      <c r="AK27" s="37">
        <v>9.7413516349999991</v>
      </c>
      <c r="AL27" s="50">
        <v>12.196746750000001</v>
      </c>
      <c r="AM27" s="58">
        <v>18.367975049999998</v>
      </c>
      <c r="AN27" s="58">
        <v>16.873498789999999</v>
      </c>
      <c r="AO27" s="37">
        <v>7.6524962700000003</v>
      </c>
      <c r="AP27" s="50">
        <v>10.609376279999999</v>
      </c>
      <c r="AQ27" s="58">
        <v>21.68327073</v>
      </c>
      <c r="AR27" s="58">
        <v>23.737930410000001</v>
      </c>
      <c r="AS27" s="37">
        <v>8.8711188219999997</v>
      </c>
      <c r="AT27" s="50">
        <v>13.1046967</v>
      </c>
      <c r="AU27" s="58">
        <v>24.3667929</v>
      </c>
      <c r="AV27" s="58">
        <v>25.490403990000001</v>
      </c>
      <c r="AW27" s="37">
        <v>9.6481401249999994</v>
      </c>
      <c r="AX27" s="50">
        <v>14.150206170000001</v>
      </c>
      <c r="AY27" s="58">
        <v>39.75184033</v>
      </c>
      <c r="AZ27" s="58">
        <v>39.463029259999999</v>
      </c>
      <c r="BA27" s="37">
        <v>19.758822980000001</v>
      </c>
      <c r="BB27" s="50">
        <v>18.879568679999998</v>
      </c>
      <c r="BC27" s="58">
        <v>47.785287369999999</v>
      </c>
      <c r="BD27" s="58">
        <v>47.953317929999997</v>
      </c>
      <c r="BE27" s="37">
        <v>19.377669780000002</v>
      </c>
      <c r="BF27" s="50">
        <v>25.236721070000002</v>
      </c>
      <c r="BG27" s="58">
        <v>47.593607149999997</v>
      </c>
      <c r="BH27" s="58">
        <v>49.030522779999998</v>
      </c>
      <c r="BI27" s="37">
        <v>28.189613520000002</v>
      </c>
      <c r="BJ27" s="50">
        <v>38</v>
      </c>
      <c r="BK27" s="58">
        <v>87</v>
      </c>
      <c r="BL27" s="58">
        <v>89.856721680000007</v>
      </c>
      <c r="BM27" s="37">
        <v>40.631978099999998</v>
      </c>
      <c r="BN27" s="50">
        <v>44</v>
      </c>
      <c r="BO27" s="58">
        <v>114</v>
      </c>
      <c r="BP27" s="58">
        <v>118</v>
      </c>
      <c r="BQ27" s="37">
        <v>62</v>
      </c>
      <c r="BR27" s="50">
        <v>75</v>
      </c>
      <c r="BS27" s="58">
        <v>148</v>
      </c>
      <c r="BT27" s="58">
        <v>150</v>
      </c>
      <c r="BU27" s="37">
        <v>88</v>
      </c>
      <c r="BV27" s="50">
        <v>86</v>
      </c>
      <c r="BW27" s="58">
        <v>159</v>
      </c>
      <c r="BX27" s="58">
        <v>159</v>
      </c>
      <c r="BY27" s="37">
        <v>103</v>
      </c>
      <c r="BZ27" s="50">
        <v>75</v>
      </c>
      <c r="CA27" s="58">
        <v>152</v>
      </c>
      <c r="CB27" s="58">
        <v>161</v>
      </c>
      <c r="CC27" s="37">
        <v>111</v>
      </c>
      <c r="CD27" s="50">
        <v>84</v>
      </c>
      <c r="CE27" s="58">
        <v>156.84307000000001</v>
      </c>
      <c r="CF27" s="58">
        <v>157</v>
      </c>
      <c r="CG27" s="37">
        <v>94</v>
      </c>
      <c r="CH27" s="50">
        <v>93</v>
      </c>
      <c r="CI27" s="58">
        <v>165</v>
      </c>
      <c r="CJ27" s="58">
        <v>171.8441498</v>
      </c>
      <c r="CK27" s="37">
        <v>110.3575312</v>
      </c>
      <c r="CL27" s="50">
        <v>109</v>
      </c>
      <c r="CM27" s="58">
        <v>170</v>
      </c>
      <c r="CN27" s="58">
        <v>184</v>
      </c>
      <c r="CO27" s="37">
        <v>119</v>
      </c>
      <c r="CP27" s="50">
        <v>112</v>
      </c>
      <c r="CQ27" s="58">
        <v>188.85562469999999</v>
      </c>
      <c r="CR27" s="58">
        <v>196.85876400000001</v>
      </c>
      <c r="CS27" s="37">
        <v>116</v>
      </c>
      <c r="CT27" s="50">
        <v>110</v>
      </c>
      <c r="CU27" s="58">
        <v>189</v>
      </c>
      <c r="CV27" s="58">
        <v>196</v>
      </c>
      <c r="CW27" s="37">
        <v>138</v>
      </c>
      <c r="CX27" s="50">
        <v>119</v>
      </c>
      <c r="CY27" s="58">
        <v>215</v>
      </c>
      <c r="CZ27" s="58">
        <v>212</v>
      </c>
      <c r="DA27" s="37">
        <v>156.54928269999999</v>
      </c>
      <c r="DB27" s="50">
        <v>137.54273209999999</v>
      </c>
      <c r="DC27" s="58">
        <v>230.5388069</v>
      </c>
      <c r="DD27" s="58">
        <v>232.52773959999999</v>
      </c>
      <c r="DE27" s="37">
        <v>177.63161220000001</v>
      </c>
      <c r="DF27" s="50">
        <v>149.8337956</v>
      </c>
      <c r="DG27" s="58">
        <v>234.28493309999999</v>
      </c>
      <c r="DH27" s="58">
        <v>244.2033979</v>
      </c>
      <c r="DI27" s="70">
        <v>174.405214</v>
      </c>
      <c r="DJ27" s="50">
        <v>215.54918939999999</v>
      </c>
      <c r="DK27" s="58">
        <v>253.6870764</v>
      </c>
      <c r="DL27" s="58">
        <v>245.1917632</v>
      </c>
      <c r="DM27" s="37">
        <v>227.69159429999999</v>
      </c>
      <c r="DN27" s="50">
        <v>220.17636239999999</v>
      </c>
      <c r="DO27" s="58">
        <v>240.4843309</v>
      </c>
      <c r="DP27" s="58">
        <v>241.9961079</v>
      </c>
      <c r="DQ27" s="37"/>
    </row>
    <row r="28" spans="1:121" x14ac:dyDescent="0.2">
      <c r="A28" s="6" t="s">
        <v>38</v>
      </c>
      <c r="B28" s="50">
        <v>320.17070969999997</v>
      </c>
      <c r="C28" s="58">
        <v>249.54991079999999</v>
      </c>
      <c r="D28" s="58">
        <v>247.60621159999999</v>
      </c>
      <c r="E28" s="37">
        <v>322.1317123</v>
      </c>
      <c r="F28" s="50">
        <v>327.01455229999999</v>
      </c>
      <c r="G28" s="58">
        <v>274.00060769999999</v>
      </c>
      <c r="H28" s="58">
        <v>267.49613770000002</v>
      </c>
      <c r="I28" s="37">
        <v>309.04114729999998</v>
      </c>
      <c r="J28" s="50">
        <v>304.6187577</v>
      </c>
      <c r="K28" s="58">
        <v>234.1454056</v>
      </c>
      <c r="L28" s="58">
        <v>248.48588459999999</v>
      </c>
      <c r="M28" s="37">
        <v>325.4042354</v>
      </c>
      <c r="N28" s="50">
        <v>318.35533759999998</v>
      </c>
      <c r="O28" s="58">
        <v>246.9211636</v>
      </c>
      <c r="P28" s="58">
        <v>258.79627060000001</v>
      </c>
      <c r="Q28" s="37">
        <v>388.17476090000002</v>
      </c>
      <c r="R28" s="50">
        <v>348.60505599999999</v>
      </c>
      <c r="S28" s="58">
        <v>269.48658699999999</v>
      </c>
      <c r="T28" s="58">
        <v>272.36782019999998</v>
      </c>
      <c r="U28" s="37">
        <v>388.98882470000001</v>
      </c>
      <c r="V28" s="50">
        <v>329.37883429999999</v>
      </c>
      <c r="W28" s="58">
        <v>241.158467</v>
      </c>
      <c r="X28" s="58">
        <v>249.10196980000001</v>
      </c>
      <c r="Y28" s="37">
        <v>365.09509450000002</v>
      </c>
      <c r="Z28" s="50">
        <v>341.30339450000002</v>
      </c>
      <c r="AA28" s="58">
        <v>222.43594300000001</v>
      </c>
      <c r="AB28" s="58">
        <v>236.80080369999999</v>
      </c>
      <c r="AC28" s="37">
        <v>341.76722150000001</v>
      </c>
      <c r="AD28" s="50">
        <v>342.59901280000003</v>
      </c>
      <c r="AE28" s="58">
        <v>197.5088724</v>
      </c>
      <c r="AF28" s="58">
        <v>208.8066996</v>
      </c>
      <c r="AG28" s="37">
        <v>326.45111400000002</v>
      </c>
      <c r="AH28" s="50">
        <v>348.95518650000002</v>
      </c>
      <c r="AI28" s="58">
        <v>200.423776</v>
      </c>
      <c r="AJ28" s="58">
        <v>206.3796141</v>
      </c>
      <c r="AK28" s="37">
        <v>289.22779939999998</v>
      </c>
      <c r="AL28" s="50">
        <v>280.56986819999997</v>
      </c>
      <c r="AM28" s="58">
        <v>194.36560779999999</v>
      </c>
      <c r="AN28" s="58">
        <v>193.1785376</v>
      </c>
      <c r="AO28" s="37">
        <v>275.7105669</v>
      </c>
      <c r="AP28" s="50">
        <v>276.64966709999999</v>
      </c>
      <c r="AQ28" s="58">
        <v>198.8546408</v>
      </c>
      <c r="AR28" s="58">
        <v>203.1396192</v>
      </c>
      <c r="AS28" s="37">
        <v>277.00332159999999</v>
      </c>
      <c r="AT28" s="50">
        <v>273.43486799999999</v>
      </c>
      <c r="AU28" s="58">
        <v>200.45157940000001</v>
      </c>
      <c r="AV28" s="58">
        <v>207.55750159999999</v>
      </c>
      <c r="AW28" s="37">
        <v>287.40567979999997</v>
      </c>
      <c r="AX28" s="50">
        <v>285.03765120000003</v>
      </c>
      <c r="AY28" s="58">
        <v>209.76359339999999</v>
      </c>
      <c r="AZ28" s="58">
        <v>197.8997833</v>
      </c>
      <c r="BA28" s="37">
        <v>279.1095742</v>
      </c>
      <c r="BB28" s="50">
        <v>272.60089219999998</v>
      </c>
      <c r="BC28" s="58">
        <v>208.03647649999999</v>
      </c>
      <c r="BD28" s="58">
        <v>198.56645370000001</v>
      </c>
      <c r="BE28" s="37">
        <v>267.02955050000003</v>
      </c>
      <c r="BF28" s="50">
        <v>262.81413989999999</v>
      </c>
      <c r="BG28" s="58">
        <v>194.4784018</v>
      </c>
      <c r="BH28" s="58">
        <v>191.0069393</v>
      </c>
      <c r="BI28" s="37">
        <v>261.0124965</v>
      </c>
      <c r="BJ28" s="50">
        <v>300.36389539999999</v>
      </c>
      <c r="BK28" s="58">
        <v>238.36990890000001</v>
      </c>
      <c r="BL28" s="58">
        <v>235.3693481</v>
      </c>
      <c r="BM28" s="37">
        <v>275.71248989999998</v>
      </c>
      <c r="BN28" s="50">
        <v>297</v>
      </c>
      <c r="BO28" s="58">
        <v>236</v>
      </c>
      <c r="BP28" s="58">
        <v>251</v>
      </c>
      <c r="BQ28" s="37">
        <v>291</v>
      </c>
      <c r="BR28" s="50">
        <v>300.3809559</v>
      </c>
      <c r="BS28" s="58">
        <v>246.59325960000001</v>
      </c>
      <c r="BT28" s="58">
        <v>246.59589080000001</v>
      </c>
      <c r="BU28" s="37">
        <v>298.95680440000001</v>
      </c>
      <c r="BV28" s="50">
        <v>296.92955740000002</v>
      </c>
      <c r="BW28" s="58">
        <v>235.56078909999999</v>
      </c>
      <c r="BX28" s="58">
        <v>253</v>
      </c>
      <c r="BY28" s="37">
        <v>299.73877670000002</v>
      </c>
      <c r="BZ28" s="50">
        <v>303.2646292</v>
      </c>
      <c r="CA28" s="58">
        <v>235.69306660000001</v>
      </c>
      <c r="CB28" s="58">
        <v>250.70766879999999</v>
      </c>
      <c r="CC28" s="37">
        <v>286.78671789999999</v>
      </c>
      <c r="CD28" s="50">
        <v>286.25549510000002</v>
      </c>
      <c r="CE28" s="58">
        <v>234.2566913</v>
      </c>
      <c r="CF28" s="58">
        <v>242.85860489999999</v>
      </c>
      <c r="CG28" s="37">
        <v>305.85718059999999</v>
      </c>
      <c r="CH28" s="50">
        <v>302.4792056</v>
      </c>
      <c r="CI28" s="58">
        <v>233.31826520000001</v>
      </c>
      <c r="CJ28" s="58">
        <v>242.31322729999999</v>
      </c>
      <c r="CK28" s="37">
        <v>288.92831990000002</v>
      </c>
      <c r="CL28" s="50">
        <v>276.91867760000002</v>
      </c>
      <c r="CM28" s="58">
        <v>211.86735880000001</v>
      </c>
      <c r="CN28" s="58">
        <v>222.81271659999999</v>
      </c>
      <c r="CO28" s="37">
        <v>279.15531170000003</v>
      </c>
      <c r="CP28" s="50">
        <v>280.7977199</v>
      </c>
      <c r="CQ28" s="58">
        <v>227.7753251</v>
      </c>
      <c r="CR28" s="58">
        <v>246.76262399999999</v>
      </c>
      <c r="CS28" s="37">
        <v>301.7685477</v>
      </c>
      <c r="CT28" s="50">
        <v>300.71613810000002</v>
      </c>
      <c r="CU28" s="58">
        <v>225.10045270000001</v>
      </c>
      <c r="CV28" s="58">
        <v>243.1001335</v>
      </c>
      <c r="CW28" s="37">
        <v>259.74568219999998</v>
      </c>
      <c r="CX28" s="50">
        <v>269.7108356</v>
      </c>
      <c r="CY28" s="58">
        <v>222.06567659999999</v>
      </c>
      <c r="CZ28" s="58">
        <v>229.71277019999999</v>
      </c>
      <c r="DA28" s="37">
        <v>285.0826965</v>
      </c>
      <c r="DB28" s="50">
        <v>280.82009449999998</v>
      </c>
      <c r="DC28" s="58">
        <v>223.13014920000001</v>
      </c>
      <c r="DD28" s="58">
        <v>231.7023916</v>
      </c>
      <c r="DE28" s="37">
        <v>269.70273450000002</v>
      </c>
      <c r="DF28" s="50">
        <v>280.01175139999998</v>
      </c>
      <c r="DG28" s="58">
        <v>226.24372880000001</v>
      </c>
      <c r="DH28" s="58">
        <v>235.18154720000001</v>
      </c>
      <c r="DI28" s="70">
        <v>291.6611216</v>
      </c>
      <c r="DJ28" s="50">
        <v>276.26003370000001</v>
      </c>
      <c r="DK28" s="58">
        <v>226.95284150000001</v>
      </c>
      <c r="DL28" s="58">
        <v>227.5607182</v>
      </c>
      <c r="DM28" s="37">
        <v>261.48224820000002</v>
      </c>
      <c r="DN28" s="50">
        <v>256.18852299999998</v>
      </c>
      <c r="DO28" s="58">
        <v>215.48812229999999</v>
      </c>
      <c r="DP28" s="58">
        <v>214.8422491</v>
      </c>
      <c r="DQ28" s="37"/>
    </row>
    <row r="29" spans="1:121" x14ac:dyDescent="0.2">
      <c r="A29" s="6" t="s">
        <v>39</v>
      </c>
      <c r="B29" s="50">
        <v>254.59635349999999</v>
      </c>
      <c r="C29" s="58">
        <v>221.51602349999999</v>
      </c>
      <c r="D29" s="58">
        <v>220.47546170000001</v>
      </c>
      <c r="E29" s="37">
        <v>228.71933709999999</v>
      </c>
      <c r="F29" s="50">
        <v>201.06848289999999</v>
      </c>
      <c r="G29" s="58">
        <v>205.018246</v>
      </c>
      <c r="H29" s="58">
        <v>196.49633700000001</v>
      </c>
      <c r="I29" s="37">
        <v>174.58168520000001</v>
      </c>
      <c r="J29" s="50">
        <v>156.54190550000001</v>
      </c>
      <c r="K29" s="58">
        <v>184.4120629</v>
      </c>
      <c r="L29" s="58">
        <v>179.65229350000001</v>
      </c>
      <c r="M29" s="37">
        <v>154.5246387</v>
      </c>
      <c r="N29" s="50">
        <v>157.81392149999999</v>
      </c>
      <c r="O29" s="58">
        <v>176.67926320000001</v>
      </c>
      <c r="P29" s="58">
        <v>176.62522860000001</v>
      </c>
      <c r="Q29" s="37">
        <v>174.45854779999999</v>
      </c>
      <c r="R29" s="50">
        <v>161.40608359999999</v>
      </c>
      <c r="S29" s="58">
        <v>178.45502680000001</v>
      </c>
      <c r="T29" s="58">
        <v>179.13965450000001</v>
      </c>
      <c r="U29" s="37">
        <v>143.14231369999999</v>
      </c>
      <c r="V29" s="50">
        <v>159.1981146</v>
      </c>
      <c r="W29" s="58">
        <v>195.33456720000001</v>
      </c>
      <c r="X29" s="58">
        <v>200.67438369999999</v>
      </c>
      <c r="Y29" s="37">
        <v>190.5358828</v>
      </c>
      <c r="Z29" s="50">
        <v>186.83649930000001</v>
      </c>
      <c r="AA29" s="58">
        <v>199.94689149999999</v>
      </c>
      <c r="AB29" s="58">
        <v>202.18951569999999</v>
      </c>
      <c r="AC29" s="37">
        <v>159.2113708</v>
      </c>
      <c r="AD29" s="50">
        <v>128.5740845</v>
      </c>
      <c r="AE29" s="58">
        <v>200.8443719</v>
      </c>
      <c r="AF29" s="58">
        <v>210.49616349999999</v>
      </c>
      <c r="AG29" s="37">
        <v>146.07756090000001</v>
      </c>
      <c r="AH29" s="50">
        <v>152.81143520000001</v>
      </c>
      <c r="AI29" s="58">
        <v>196.91777529999999</v>
      </c>
      <c r="AJ29" s="58">
        <v>186.9112174</v>
      </c>
      <c r="AK29" s="37">
        <v>126.8163437</v>
      </c>
      <c r="AL29" s="50">
        <v>119.52794249999999</v>
      </c>
      <c r="AM29" s="58">
        <v>184.16585689999999</v>
      </c>
      <c r="AN29" s="58">
        <v>181.56150120000001</v>
      </c>
      <c r="AO29" s="37">
        <v>119.64493330000001</v>
      </c>
      <c r="AP29" s="50">
        <v>124.3352558</v>
      </c>
      <c r="AQ29" s="58">
        <v>176.40611250000001</v>
      </c>
      <c r="AR29" s="58">
        <v>176.6073529</v>
      </c>
      <c r="AS29" s="37">
        <v>128.94382100000001</v>
      </c>
      <c r="AT29" s="50">
        <v>150.3567864</v>
      </c>
      <c r="AU29" s="58">
        <v>192.05023539999999</v>
      </c>
      <c r="AV29" s="58">
        <v>192.7445653</v>
      </c>
      <c r="AW29" s="37">
        <v>147.43366130000001</v>
      </c>
      <c r="AX29" s="50">
        <v>167.41141669999999</v>
      </c>
      <c r="AY29" s="58">
        <v>222.42119020000001</v>
      </c>
      <c r="AZ29" s="58">
        <v>222.27488719999999</v>
      </c>
      <c r="BA29" s="37">
        <v>161.03879449999999</v>
      </c>
      <c r="BB29" s="50">
        <v>177.58425220000001</v>
      </c>
      <c r="BC29" s="58">
        <v>227.51264</v>
      </c>
      <c r="BD29" s="58">
        <v>234.83494830000001</v>
      </c>
      <c r="BE29" s="37">
        <v>199.85476969999999</v>
      </c>
      <c r="BF29" s="50">
        <v>226.27529089999999</v>
      </c>
      <c r="BG29" s="58">
        <v>248.65898079999999</v>
      </c>
      <c r="BH29" s="58">
        <v>252.65335580000001</v>
      </c>
      <c r="BI29" s="37">
        <v>227.85440170000001</v>
      </c>
      <c r="BJ29" s="50">
        <v>223</v>
      </c>
      <c r="BK29" s="58">
        <v>281</v>
      </c>
      <c r="BL29" s="58">
        <v>280.02525279999998</v>
      </c>
      <c r="BM29" s="37">
        <v>231.520128</v>
      </c>
      <c r="BN29" s="50">
        <v>239</v>
      </c>
      <c r="BO29" s="58">
        <v>301</v>
      </c>
      <c r="BP29" s="58">
        <v>308</v>
      </c>
      <c r="BQ29" s="37">
        <v>259</v>
      </c>
      <c r="BR29" s="50">
        <v>240</v>
      </c>
      <c r="BS29" s="58">
        <v>318</v>
      </c>
      <c r="BT29" s="58">
        <v>310.86666989999998</v>
      </c>
      <c r="BU29" s="37">
        <v>272</v>
      </c>
      <c r="BV29" s="50">
        <v>269.23254459999998</v>
      </c>
      <c r="BW29" s="58">
        <v>327.22677540000001</v>
      </c>
      <c r="BX29" s="58">
        <v>337.2214793</v>
      </c>
      <c r="BY29" s="37">
        <v>295.73877670000002</v>
      </c>
      <c r="BZ29" s="50">
        <v>292.6891516</v>
      </c>
      <c r="CA29" s="58">
        <v>346.69306660000001</v>
      </c>
      <c r="CB29" s="58">
        <v>346.70766880000002</v>
      </c>
      <c r="CC29" s="37">
        <v>320.87146610000002</v>
      </c>
      <c r="CD29" s="50">
        <v>305.83699669999999</v>
      </c>
      <c r="CE29" s="58">
        <v>349.68086419999997</v>
      </c>
      <c r="CF29" s="58">
        <v>352.12900719999999</v>
      </c>
      <c r="CG29" s="37">
        <v>332.28577089999999</v>
      </c>
      <c r="CH29" s="50">
        <v>333.9584112</v>
      </c>
      <c r="CI29" s="58">
        <v>380.95498279999998</v>
      </c>
      <c r="CJ29" s="58">
        <v>394.4690774</v>
      </c>
      <c r="CK29" s="37">
        <v>365.46415999999999</v>
      </c>
      <c r="CL29" s="50">
        <v>339.37801639999998</v>
      </c>
      <c r="CM29" s="58">
        <v>389.86735879999998</v>
      </c>
      <c r="CN29" s="58">
        <v>395.67010470000002</v>
      </c>
      <c r="CO29" s="37">
        <v>383.62198430000001</v>
      </c>
      <c r="CP29" s="50">
        <v>362.2470184</v>
      </c>
      <c r="CQ29" s="58">
        <v>389.24328730000002</v>
      </c>
      <c r="CR29" s="58">
        <v>397.24007599999999</v>
      </c>
      <c r="CS29" s="37">
        <v>385.38427380000002</v>
      </c>
      <c r="CT29" s="50">
        <v>385.20648399999999</v>
      </c>
      <c r="CU29" s="58">
        <v>437.06059870000001</v>
      </c>
      <c r="CV29" s="58">
        <v>449.07164030000001</v>
      </c>
      <c r="CW29" s="37">
        <v>419.37284110000002</v>
      </c>
      <c r="CX29" s="50">
        <v>436.7108356</v>
      </c>
      <c r="CY29" s="58">
        <v>490.35522550000002</v>
      </c>
      <c r="CZ29" s="58">
        <v>499.35638510000001</v>
      </c>
      <c r="DA29" s="37">
        <v>472.36089879999997</v>
      </c>
      <c r="DB29" s="50">
        <v>484.36401890000002</v>
      </c>
      <c r="DC29" s="58">
        <v>524.21419089999995</v>
      </c>
      <c r="DD29" s="58">
        <v>537.56250910000006</v>
      </c>
      <c r="DE29" s="37">
        <v>517.92840650000005</v>
      </c>
      <c r="DF29" s="50">
        <v>518.01175139999998</v>
      </c>
      <c r="DG29" s="58">
        <v>547.31093220000002</v>
      </c>
      <c r="DH29" s="58">
        <v>557.29538679999996</v>
      </c>
      <c r="DI29" s="70">
        <v>536.83056079999994</v>
      </c>
      <c r="DJ29" s="50">
        <v>521.93647910000004</v>
      </c>
      <c r="DK29" s="58">
        <v>530.88006089999999</v>
      </c>
      <c r="DL29" s="58">
        <v>529.43607029999998</v>
      </c>
      <c r="DM29" s="37">
        <v>524.40213080000001</v>
      </c>
      <c r="DN29" s="50">
        <v>525.89998370000001</v>
      </c>
      <c r="DO29" s="58">
        <v>542.53519840000001</v>
      </c>
      <c r="DP29" s="58">
        <v>553.08752830000003</v>
      </c>
      <c r="DQ29" s="37"/>
    </row>
    <row r="30" spans="1:121" x14ac:dyDescent="0.2">
      <c r="A30" s="6" t="s">
        <v>40</v>
      </c>
      <c r="B30" s="50">
        <v>121.9819064</v>
      </c>
      <c r="C30" s="58">
        <v>117.3785626</v>
      </c>
      <c r="D30" s="58">
        <v>117.3549613</v>
      </c>
      <c r="E30" s="37">
        <v>77.175616050000002</v>
      </c>
      <c r="F30" s="50">
        <v>91.355492229999996</v>
      </c>
      <c r="G30" s="58">
        <v>113.3266711</v>
      </c>
      <c r="H30" s="58">
        <v>109.60575369999999</v>
      </c>
      <c r="I30" s="37">
        <v>88.570694750000001</v>
      </c>
      <c r="J30" s="50">
        <v>73.32707671</v>
      </c>
      <c r="K30" s="58">
        <v>107.642201</v>
      </c>
      <c r="L30" s="58">
        <v>107.6681877</v>
      </c>
      <c r="M30" s="37">
        <v>62.788318719999999</v>
      </c>
      <c r="N30" s="50">
        <v>75.455754110000001</v>
      </c>
      <c r="O30" s="58">
        <v>94.27902383</v>
      </c>
      <c r="P30" s="58">
        <v>92.320995449999998</v>
      </c>
      <c r="Q30" s="37">
        <v>63.800702459999997</v>
      </c>
      <c r="R30" s="50">
        <v>57.363002450000003</v>
      </c>
      <c r="S30" s="58">
        <v>87.793422090000007</v>
      </c>
      <c r="T30" s="58">
        <v>88.595276130000002</v>
      </c>
      <c r="U30" s="37">
        <v>77.356760449999996</v>
      </c>
      <c r="V30" s="50">
        <v>67.790136970000006</v>
      </c>
      <c r="W30" s="58">
        <v>88.410502600000001</v>
      </c>
      <c r="X30" s="58">
        <v>87.312972070000001</v>
      </c>
      <c r="Y30" s="37">
        <v>73.41688929</v>
      </c>
      <c r="Z30" s="50">
        <v>70.605039430000005</v>
      </c>
      <c r="AA30" s="58">
        <v>86.540687430000006</v>
      </c>
      <c r="AB30" s="58">
        <v>91.252758850000006</v>
      </c>
      <c r="AC30" s="37">
        <v>54.862829189999999</v>
      </c>
      <c r="AD30" s="50">
        <v>52.693918080000003</v>
      </c>
      <c r="AE30" s="58">
        <v>92.866418710000005</v>
      </c>
      <c r="AF30" s="58">
        <v>91.789862369999994</v>
      </c>
      <c r="AG30" s="37">
        <v>54.990320279999999</v>
      </c>
      <c r="AH30" s="50">
        <v>60.710273569999998</v>
      </c>
      <c r="AI30" s="58">
        <v>92.198678409999999</v>
      </c>
      <c r="AJ30" s="58">
        <v>91.061791709999994</v>
      </c>
      <c r="AK30" s="37">
        <v>55.247636919999998</v>
      </c>
      <c r="AL30" s="50">
        <v>60.815697149999998</v>
      </c>
      <c r="AM30" s="58">
        <v>87.295555399999998</v>
      </c>
      <c r="AN30" s="58">
        <v>89.285647229999995</v>
      </c>
      <c r="AO30" s="37">
        <v>63.922424769999999</v>
      </c>
      <c r="AP30" s="50">
        <v>60.769969359999997</v>
      </c>
      <c r="AQ30" s="58">
        <v>84.09341019</v>
      </c>
      <c r="AR30" s="58">
        <v>82.160249239999999</v>
      </c>
      <c r="AS30" s="37">
        <v>61.32720218</v>
      </c>
      <c r="AT30" s="50">
        <v>63.236282780000003</v>
      </c>
      <c r="AU30" s="58">
        <v>83.769644850000006</v>
      </c>
      <c r="AV30" s="58">
        <v>85.801407080000004</v>
      </c>
      <c r="AW30" s="37">
        <v>57.883300300000002</v>
      </c>
      <c r="AX30" s="50">
        <v>65.662391319999998</v>
      </c>
      <c r="AY30" s="58">
        <v>77.233542799999995</v>
      </c>
      <c r="AZ30" s="58">
        <v>76.335139569999996</v>
      </c>
      <c r="BA30" s="37">
        <v>57.71199369</v>
      </c>
      <c r="BB30" s="50">
        <v>62.391026150000002</v>
      </c>
      <c r="BC30" s="58">
        <v>78.889766129999998</v>
      </c>
      <c r="BD30" s="58">
        <v>80.233289099999993</v>
      </c>
      <c r="BE30" s="37">
        <v>59.725245630000003</v>
      </c>
      <c r="BF30" s="50">
        <v>61.349609999999998</v>
      </c>
      <c r="BG30" s="58">
        <v>79.351738190000006</v>
      </c>
      <c r="BH30" s="58">
        <v>79.863517139999999</v>
      </c>
      <c r="BI30" s="37">
        <v>52.528278970000002</v>
      </c>
      <c r="BJ30" s="50">
        <v>59.546358699999999</v>
      </c>
      <c r="BK30" s="58">
        <v>100.56955600000001</v>
      </c>
      <c r="BL30" s="58">
        <v>101.573583</v>
      </c>
      <c r="BM30" s="37">
        <v>61.562158940000003</v>
      </c>
      <c r="BN30" s="50">
        <v>54</v>
      </c>
      <c r="BO30" s="58">
        <v>104</v>
      </c>
      <c r="BP30" s="58">
        <v>105</v>
      </c>
      <c r="BQ30" s="37">
        <v>62</v>
      </c>
      <c r="BR30" s="50">
        <v>59.92063727</v>
      </c>
      <c r="BS30" s="58">
        <v>102.8582378</v>
      </c>
      <c r="BT30" s="58">
        <v>102.80792820000001</v>
      </c>
      <c r="BU30" s="37">
        <v>66.371840829999996</v>
      </c>
      <c r="BV30" s="50">
        <v>70.378846240000001</v>
      </c>
      <c r="BW30" s="58">
        <v>95.36714637</v>
      </c>
      <c r="BX30" s="58">
        <v>93.363121199999995</v>
      </c>
      <c r="BY30" s="37">
        <v>66.8023594</v>
      </c>
      <c r="BZ30" s="50">
        <v>58.264629200000002</v>
      </c>
      <c r="CA30" s="58">
        <v>90.270772289999996</v>
      </c>
      <c r="CB30" s="58">
        <v>91.277558310000003</v>
      </c>
      <c r="CC30" s="37">
        <v>71.786717899999999</v>
      </c>
      <c r="CD30" s="50">
        <v>65.253375930000004</v>
      </c>
      <c r="CE30" s="58">
        <v>103.26196710000001</v>
      </c>
      <c r="CF30" s="58">
        <v>106.1115022</v>
      </c>
      <c r="CG30" s="37">
        <v>79.292486550000007</v>
      </c>
      <c r="CH30" s="50">
        <v>74.270721989999998</v>
      </c>
      <c r="CI30" s="58">
        <v>104.273248</v>
      </c>
      <c r="CJ30" s="58">
        <v>103.25138219999999</v>
      </c>
      <c r="CK30" s="37">
        <v>76.750010990000007</v>
      </c>
      <c r="CL30" s="50">
        <v>70.378016369999997</v>
      </c>
      <c r="CM30" s="58">
        <v>108.30103819999999</v>
      </c>
      <c r="CN30" s="58">
        <v>109.40635829999999</v>
      </c>
      <c r="CO30" s="37">
        <v>71.385103880000003</v>
      </c>
      <c r="CP30" s="50">
        <v>71.398859950000002</v>
      </c>
      <c r="CQ30" s="58">
        <v>103.3876625</v>
      </c>
      <c r="CR30" s="58">
        <v>104</v>
      </c>
      <c r="CS30" s="37">
        <v>73</v>
      </c>
      <c r="CT30" s="50">
        <v>66</v>
      </c>
      <c r="CU30" s="58">
        <v>101</v>
      </c>
      <c r="CV30" s="58">
        <v>103</v>
      </c>
      <c r="CW30" s="37">
        <v>67</v>
      </c>
      <c r="CX30" s="50">
        <v>61</v>
      </c>
      <c r="CY30" s="58">
        <v>99</v>
      </c>
      <c r="CZ30" s="58">
        <v>102.2131145</v>
      </c>
      <c r="DA30" s="37">
        <v>78.985261390000005</v>
      </c>
      <c r="DB30" s="50">
        <v>83.728037810000004</v>
      </c>
      <c r="DC30" s="58">
        <v>107.0650746</v>
      </c>
      <c r="DD30" s="58">
        <v>118.77382249999999</v>
      </c>
      <c r="DE30" s="37">
        <v>100.92840649999999</v>
      </c>
      <c r="DF30" s="50">
        <v>91.86566517</v>
      </c>
      <c r="DG30" s="58">
        <v>113.419797</v>
      </c>
      <c r="DH30" s="58">
        <v>111.3401659</v>
      </c>
      <c r="DI30" s="70">
        <v>101.8305608</v>
      </c>
      <c r="DJ30" s="50">
        <v>102.54374</v>
      </c>
      <c r="DK30" s="58">
        <v>110.531604</v>
      </c>
      <c r="DL30" s="58">
        <v>104.74597319999999</v>
      </c>
      <c r="DM30" s="37">
        <v>99.480544469999998</v>
      </c>
      <c r="DN30" s="50">
        <v>95.859622569999999</v>
      </c>
      <c r="DO30" s="58">
        <v>108.0072387</v>
      </c>
      <c r="DP30" s="58">
        <v>116.4039022</v>
      </c>
      <c r="DQ30" s="37"/>
    </row>
    <row r="31" spans="1:121" x14ac:dyDescent="0.2">
      <c r="A31" s="6" t="s">
        <v>59</v>
      </c>
      <c r="B31" s="50">
        <v>274.55858510000002</v>
      </c>
      <c r="C31" s="58">
        <v>292.17025819999998</v>
      </c>
      <c r="D31" s="58">
        <v>295.8601797</v>
      </c>
      <c r="E31" s="37">
        <v>255.38540420000001</v>
      </c>
      <c r="F31" s="50">
        <v>245.18219120000001</v>
      </c>
      <c r="G31" s="58">
        <v>265.59242940000001</v>
      </c>
      <c r="H31" s="58">
        <v>263.66736459999998</v>
      </c>
      <c r="I31" s="37">
        <v>227.18220450000001</v>
      </c>
      <c r="J31" s="50">
        <v>230.87474829999999</v>
      </c>
      <c r="K31" s="58">
        <v>240.99013579999999</v>
      </c>
      <c r="L31" s="58">
        <v>256.76233960000002</v>
      </c>
      <c r="M31" s="37">
        <v>232.26517219999999</v>
      </c>
      <c r="N31" s="50">
        <v>227.99720640000001</v>
      </c>
      <c r="O31" s="58">
        <v>249.04633920000001</v>
      </c>
      <c r="P31" s="58">
        <v>248.921109</v>
      </c>
      <c r="Q31" s="37">
        <v>211.4715775</v>
      </c>
      <c r="R31" s="50">
        <v>250.74919990000001</v>
      </c>
      <c r="S31" s="58">
        <v>266.44776439999998</v>
      </c>
      <c r="T31" s="58">
        <v>257.27762389999998</v>
      </c>
      <c r="U31" s="37">
        <v>246.41563429999999</v>
      </c>
      <c r="V31" s="50">
        <v>251.2204758</v>
      </c>
      <c r="W31" s="58">
        <v>285.39653429999998</v>
      </c>
      <c r="X31" s="58">
        <v>288.24560930000001</v>
      </c>
      <c r="Y31" s="37">
        <v>252.09917490000001</v>
      </c>
      <c r="Z31" s="50">
        <v>248.32132530000001</v>
      </c>
      <c r="AA31" s="58">
        <v>287.0758639</v>
      </c>
      <c r="AB31" s="58">
        <v>279.01478309999999</v>
      </c>
      <c r="AC31" s="37">
        <v>251.38625260000001</v>
      </c>
      <c r="AD31" s="50">
        <v>220.57259930000001</v>
      </c>
      <c r="AE31" s="58">
        <v>262.40670619999997</v>
      </c>
      <c r="AF31" s="58">
        <v>269.69111320000002</v>
      </c>
      <c r="AG31" s="37">
        <v>213.1903264</v>
      </c>
      <c r="AH31" s="50">
        <v>217.7815396</v>
      </c>
      <c r="AI31" s="58">
        <v>261.99566770000001</v>
      </c>
      <c r="AJ31" s="58">
        <v>254.67792990000001</v>
      </c>
      <c r="AK31" s="37">
        <v>184.28387799999999</v>
      </c>
      <c r="AL31" s="50">
        <v>194.71544979999999</v>
      </c>
      <c r="AM31" s="58">
        <v>229.37351659999999</v>
      </c>
      <c r="AN31" s="58">
        <v>220.71166819999999</v>
      </c>
      <c r="AO31" s="37">
        <v>171.50384779999999</v>
      </c>
      <c r="AP31" s="50">
        <v>179.88319960000001</v>
      </c>
      <c r="AQ31" s="58">
        <v>218.50757400000001</v>
      </c>
      <c r="AR31" s="58">
        <v>223.08439079999999</v>
      </c>
      <c r="AS31" s="37">
        <v>192.5396279</v>
      </c>
      <c r="AT31" s="50">
        <v>208.94922969999999</v>
      </c>
      <c r="AU31" s="58">
        <v>253.6646652</v>
      </c>
      <c r="AV31" s="58">
        <v>257.68685640000001</v>
      </c>
      <c r="AW31" s="37">
        <v>210.1500671</v>
      </c>
      <c r="AX31" s="50">
        <v>222.50260610000001</v>
      </c>
      <c r="AY31" s="58">
        <v>266.20157339999997</v>
      </c>
      <c r="AZ31" s="58">
        <v>273.44991420000002</v>
      </c>
      <c r="BA31" s="37">
        <v>251.70149290000001</v>
      </c>
      <c r="BB31" s="50">
        <v>257.86244570000002</v>
      </c>
      <c r="BC31" s="58">
        <v>282.7215951</v>
      </c>
      <c r="BD31" s="58">
        <v>289.7940888</v>
      </c>
      <c r="BE31" s="37">
        <v>273.51848030000002</v>
      </c>
      <c r="BF31" s="50">
        <v>280.17217590000001</v>
      </c>
      <c r="BG31" s="58">
        <v>317.74466000000001</v>
      </c>
      <c r="BH31" s="58">
        <v>320.4198773</v>
      </c>
      <c r="BI31" s="37">
        <v>295.46621390000001</v>
      </c>
      <c r="BJ31" s="50">
        <v>288.73476499999998</v>
      </c>
      <c r="BK31" s="58">
        <v>338.58355169999999</v>
      </c>
      <c r="BL31" s="58">
        <v>338.97984680000002</v>
      </c>
      <c r="BM31" s="37">
        <v>301.58556770000001</v>
      </c>
      <c r="BN31" s="50">
        <v>292.47590459999998</v>
      </c>
      <c r="BO31" s="58">
        <v>346.6307521</v>
      </c>
      <c r="BP31" s="58">
        <v>354.338821</v>
      </c>
      <c r="BQ31" s="37">
        <v>311.63183620000001</v>
      </c>
      <c r="BR31" s="50">
        <v>284.78508690000001</v>
      </c>
      <c r="BS31" s="58">
        <v>339.23216000000002</v>
      </c>
      <c r="BT31" s="58">
        <v>344.92894999999999</v>
      </c>
      <c r="BU31" s="37">
        <v>306.65240669999997</v>
      </c>
      <c r="BV31" s="50">
        <v>310.3497673</v>
      </c>
      <c r="BW31" s="58">
        <v>369.80190440000001</v>
      </c>
      <c r="BX31" s="58">
        <v>380.78605160000001</v>
      </c>
      <c r="BY31" s="37">
        <v>348.59506549999998</v>
      </c>
      <c r="BZ31" s="50">
        <v>335.86046679999998</v>
      </c>
      <c r="CA31" s="58">
        <v>378.89810790000001</v>
      </c>
      <c r="CB31" s="58">
        <v>386.9005894</v>
      </c>
      <c r="CC31" s="37">
        <v>357.69307689999999</v>
      </c>
      <c r="CD31" s="50">
        <v>359.67187430000001</v>
      </c>
      <c r="CE31" s="58">
        <v>397.68086419999997</v>
      </c>
      <c r="CF31" s="58">
        <v>398.12900719999999</v>
      </c>
      <c r="CG31" s="37">
        <v>379.28577089999999</v>
      </c>
      <c r="CH31" s="50">
        <v>366.27072199999998</v>
      </c>
      <c r="CI31" s="58">
        <v>396.75073939999999</v>
      </c>
      <c r="CJ31" s="58">
        <v>407.93968180000002</v>
      </c>
      <c r="CK31" s="37">
        <v>389.85663979999998</v>
      </c>
      <c r="CL31" s="50">
        <v>390.5146618</v>
      </c>
      <c r="CM31" s="58">
        <v>416.3022168</v>
      </c>
      <c r="CN31" s="58">
        <v>415.19759749999997</v>
      </c>
      <c r="CO31" s="37">
        <v>391.56241779999999</v>
      </c>
      <c r="CP31" s="50">
        <v>400.98807340000002</v>
      </c>
      <c r="CQ31" s="58">
        <v>432.97314899999998</v>
      </c>
      <c r="CR31" s="58">
        <v>434.6778319</v>
      </c>
      <c r="CS31" s="37">
        <v>418.7685477</v>
      </c>
      <c r="CT31" s="50">
        <v>409.77103690000001</v>
      </c>
      <c r="CU31" s="58">
        <v>436.4880149</v>
      </c>
      <c r="CV31" s="58">
        <v>444.09587859999999</v>
      </c>
      <c r="CW31" s="37">
        <v>438.31900469999999</v>
      </c>
      <c r="CX31" s="50">
        <v>447.51336079999999</v>
      </c>
      <c r="CY31" s="58">
        <v>483.55510020000003</v>
      </c>
      <c r="CZ31" s="58">
        <v>491.84749790000001</v>
      </c>
      <c r="DA31" s="37">
        <v>475.51155319999998</v>
      </c>
      <c r="DB31" s="50">
        <v>457.6688375</v>
      </c>
      <c r="DC31" s="58">
        <v>493.34434010000001</v>
      </c>
      <c r="DD31" s="58">
        <v>498.03872319999999</v>
      </c>
      <c r="DE31" s="37">
        <v>478.49666430000002</v>
      </c>
      <c r="DF31" s="50">
        <v>495.0352542</v>
      </c>
      <c r="DG31" s="58">
        <v>524.42025409999997</v>
      </c>
      <c r="DH31" s="58">
        <v>526.11248680000006</v>
      </c>
      <c r="DI31" s="70">
        <v>511.55586269999998</v>
      </c>
      <c r="DJ31" s="50">
        <v>481.17718689999998</v>
      </c>
      <c r="DK31" s="58">
        <v>505.55520410000003</v>
      </c>
      <c r="DL31" s="58">
        <v>503.04370599999999</v>
      </c>
      <c r="DM31" s="37">
        <v>484.80065560000003</v>
      </c>
      <c r="DN31" s="50">
        <v>478.00516099999999</v>
      </c>
      <c r="DO31" s="58">
        <v>506.53668440000001</v>
      </c>
      <c r="DP31" s="58">
        <v>525.59580240000003</v>
      </c>
      <c r="DQ31" s="37"/>
    </row>
    <row r="32" spans="1:121" x14ac:dyDescent="0.2">
      <c r="A32" s="5" t="str">
        <f>VLOOKUP("&lt;Zeilentitel_5&gt;",Uebersetzungen!$B$3:$E$98,Uebersetzungen!$B$2+1,FALSE)</f>
        <v>Region Imboden</v>
      </c>
      <c r="B32" s="49">
        <v>0</v>
      </c>
      <c r="C32" s="57">
        <v>0</v>
      </c>
      <c r="D32" s="57">
        <v>0</v>
      </c>
      <c r="E32" s="39">
        <v>0</v>
      </c>
      <c r="F32" s="49">
        <v>0</v>
      </c>
      <c r="G32" s="57">
        <v>0</v>
      </c>
      <c r="H32" s="57">
        <v>0</v>
      </c>
      <c r="I32" s="39">
        <v>0</v>
      </c>
      <c r="J32" s="49">
        <v>0</v>
      </c>
      <c r="K32" s="57">
        <v>0</v>
      </c>
      <c r="L32" s="57">
        <v>1</v>
      </c>
      <c r="M32" s="39">
        <v>2</v>
      </c>
      <c r="N32" s="49">
        <v>2</v>
      </c>
      <c r="O32" s="57">
        <v>2</v>
      </c>
      <c r="P32" s="57">
        <v>2</v>
      </c>
      <c r="Q32" s="39">
        <v>1</v>
      </c>
      <c r="R32" s="49">
        <v>1</v>
      </c>
      <c r="S32" s="57">
        <v>1</v>
      </c>
      <c r="T32" s="57">
        <v>1</v>
      </c>
      <c r="U32" s="39">
        <v>1</v>
      </c>
      <c r="V32" s="49">
        <v>1</v>
      </c>
      <c r="W32" s="57">
        <v>1</v>
      </c>
      <c r="X32" s="57">
        <v>1</v>
      </c>
      <c r="Y32" s="39">
        <v>1</v>
      </c>
      <c r="Z32" s="49">
        <v>1</v>
      </c>
      <c r="AA32" s="57">
        <v>1</v>
      </c>
      <c r="AB32" s="57">
        <v>3</v>
      </c>
      <c r="AC32" s="39">
        <v>4</v>
      </c>
      <c r="AD32" s="49">
        <v>6</v>
      </c>
      <c r="AE32" s="57">
        <v>6</v>
      </c>
      <c r="AF32" s="57">
        <v>5</v>
      </c>
      <c r="AG32" s="39">
        <v>4</v>
      </c>
      <c r="AH32" s="49">
        <v>4</v>
      </c>
      <c r="AI32" s="57">
        <v>4</v>
      </c>
      <c r="AJ32" s="57">
        <v>4</v>
      </c>
      <c r="AK32" s="39">
        <v>4</v>
      </c>
      <c r="AL32" s="49">
        <v>4</v>
      </c>
      <c r="AM32" s="57">
        <v>5</v>
      </c>
      <c r="AN32" s="57">
        <v>5</v>
      </c>
      <c r="AO32" s="39">
        <v>0</v>
      </c>
      <c r="AP32" s="49">
        <v>0</v>
      </c>
      <c r="AQ32" s="57">
        <v>4</v>
      </c>
      <c r="AR32" s="57">
        <v>4</v>
      </c>
      <c r="AS32" s="39">
        <v>4</v>
      </c>
      <c r="AT32" s="49">
        <v>6</v>
      </c>
      <c r="AU32" s="57">
        <v>11</v>
      </c>
      <c r="AV32" s="57">
        <v>11</v>
      </c>
      <c r="AW32" s="39">
        <v>13</v>
      </c>
      <c r="AX32" s="49">
        <v>8</v>
      </c>
      <c r="AY32" s="57">
        <v>10</v>
      </c>
      <c r="AZ32" s="57">
        <v>15</v>
      </c>
      <c r="BA32" s="39">
        <v>16</v>
      </c>
      <c r="BB32" s="49">
        <v>18</v>
      </c>
      <c r="BC32" s="57">
        <v>21</v>
      </c>
      <c r="BD32" s="57">
        <v>22</v>
      </c>
      <c r="BE32" s="39">
        <v>24</v>
      </c>
      <c r="BF32" s="49">
        <v>24</v>
      </c>
      <c r="BG32" s="57">
        <v>23</v>
      </c>
      <c r="BH32" s="57">
        <v>23</v>
      </c>
      <c r="BI32" s="39">
        <v>18</v>
      </c>
      <c r="BJ32" s="49">
        <v>19</v>
      </c>
      <c r="BK32" s="57">
        <v>21</v>
      </c>
      <c r="BL32" s="57">
        <v>25</v>
      </c>
      <c r="BM32" s="39">
        <v>15</v>
      </c>
      <c r="BN32" s="49">
        <v>15</v>
      </c>
      <c r="BO32" s="57">
        <v>27</v>
      </c>
      <c r="BP32" s="57">
        <v>33</v>
      </c>
      <c r="BQ32" s="39">
        <v>16</v>
      </c>
      <c r="BR32" s="49">
        <v>21</v>
      </c>
      <c r="BS32" s="57">
        <v>27</v>
      </c>
      <c r="BT32" s="57">
        <v>28</v>
      </c>
      <c r="BU32" s="39">
        <v>13</v>
      </c>
      <c r="BV32" s="49">
        <v>21</v>
      </c>
      <c r="BW32" s="57">
        <v>29</v>
      </c>
      <c r="BX32" s="57">
        <v>30</v>
      </c>
      <c r="BY32" s="39">
        <v>23</v>
      </c>
      <c r="BZ32" s="49">
        <v>28</v>
      </c>
      <c r="CA32" s="57">
        <v>34</v>
      </c>
      <c r="CB32" s="57">
        <v>33</v>
      </c>
      <c r="CC32" s="39">
        <v>26</v>
      </c>
      <c r="CD32" s="49">
        <v>27</v>
      </c>
      <c r="CE32" s="57">
        <v>38</v>
      </c>
      <c r="CF32" s="57">
        <v>31</v>
      </c>
      <c r="CG32" s="39">
        <v>27</v>
      </c>
      <c r="CH32" s="49">
        <v>28</v>
      </c>
      <c r="CI32" s="57">
        <v>35</v>
      </c>
      <c r="CJ32" s="57">
        <v>37</v>
      </c>
      <c r="CK32" s="39">
        <v>34</v>
      </c>
      <c r="CL32" s="49">
        <v>39</v>
      </c>
      <c r="CM32" s="57">
        <v>42</v>
      </c>
      <c r="CN32" s="57">
        <v>43</v>
      </c>
      <c r="CO32" s="39">
        <v>37</v>
      </c>
      <c r="CP32" s="49">
        <v>43</v>
      </c>
      <c r="CQ32" s="57">
        <v>44</v>
      </c>
      <c r="CR32" s="57">
        <v>39</v>
      </c>
      <c r="CS32" s="39">
        <v>36</v>
      </c>
      <c r="CT32" s="49">
        <v>48</v>
      </c>
      <c r="CU32" s="57">
        <v>48</v>
      </c>
      <c r="CV32" s="57">
        <v>49</v>
      </c>
      <c r="CW32" s="39">
        <v>51</v>
      </c>
      <c r="CX32" s="49">
        <v>56</v>
      </c>
      <c r="CY32" s="57">
        <v>64</v>
      </c>
      <c r="CZ32" s="57">
        <v>65</v>
      </c>
      <c r="DA32" s="39">
        <v>53</v>
      </c>
      <c r="DB32" s="49">
        <v>64</v>
      </c>
      <c r="DC32" s="57">
        <v>72</v>
      </c>
      <c r="DD32" s="57">
        <v>70</v>
      </c>
      <c r="DE32" s="39">
        <v>72</v>
      </c>
      <c r="DF32" s="49">
        <v>68</v>
      </c>
      <c r="DG32" s="57">
        <v>87</v>
      </c>
      <c r="DH32" s="57">
        <v>87</v>
      </c>
      <c r="DI32" s="69">
        <v>67</v>
      </c>
      <c r="DJ32" s="49">
        <v>82</v>
      </c>
      <c r="DK32" s="57">
        <v>85</v>
      </c>
      <c r="DL32" s="57">
        <v>91</v>
      </c>
      <c r="DM32" s="39">
        <v>84</v>
      </c>
      <c r="DN32" s="49">
        <v>93</v>
      </c>
      <c r="DO32" s="57">
        <v>98</v>
      </c>
      <c r="DP32" s="57">
        <v>96</v>
      </c>
      <c r="DQ32" s="39"/>
    </row>
    <row r="33" spans="1:121" x14ac:dyDescent="0.2">
      <c r="A33" s="6" t="s">
        <v>30</v>
      </c>
      <c r="B33" s="50">
        <v>0</v>
      </c>
      <c r="C33" s="58">
        <v>0</v>
      </c>
      <c r="D33" s="58">
        <v>0</v>
      </c>
      <c r="E33" s="37">
        <v>0</v>
      </c>
      <c r="F33" s="50">
        <v>0</v>
      </c>
      <c r="G33" s="58">
        <v>0</v>
      </c>
      <c r="H33" s="58">
        <v>0</v>
      </c>
      <c r="I33" s="37">
        <v>0</v>
      </c>
      <c r="J33" s="50">
        <v>0</v>
      </c>
      <c r="K33" s="58">
        <v>0</v>
      </c>
      <c r="L33" s="58">
        <v>0</v>
      </c>
      <c r="M33" s="37">
        <v>0</v>
      </c>
      <c r="N33" s="50">
        <v>0</v>
      </c>
      <c r="O33" s="58">
        <v>0</v>
      </c>
      <c r="P33" s="58">
        <v>0</v>
      </c>
      <c r="Q33" s="37">
        <v>0</v>
      </c>
      <c r="R33" s="50">
        <v>0</v>
      </c>
      <c r="S33" s="58">
        <v>0</v>
      </c>
      <c r="T33" s="58">
        <v>0</v>
      </c>
      <c r="U33" s="37">
        <v>0</v>
      </c>
      <c r="V33" s="50">
        <v>0</v>
      </c>
      <c r="W33" s="58">
        <v>0</v>
      </c>
      <c r="X33" s="58">
        <v>0</v>
      </c>
      <c r="Y33" s="37">
        <v>0</v>
      </c>
      <c r="Z33" s="50">
        <v>0</v>
      </c>
      <c r="AA33" s="58">
        <v>0</v>
      </c>
      <c r="AB33" s="58">
        <v>0</v>
      </c>
      <c r="AC33" s="37">
        <v>0</v>
      </c>
      <c r="AD33" s="50">
        <v>1.986588563</v>
      </c>
      <c r="AE33" s="58">
        <v>1.987656439</v>
      </c>
      <c r="AF33" s="58">
        <v>1.978752866</v>
      </c>
      <c r="AG33" s="37">
        <v>0.98118722000000003</v>
      </c>
      <c r="AH33" s="50">
        <v>0.98021234700000004</v>
      </c>
      <c r="AI33" s="58">
        <v>0.98621335600000004</v>
      </c>
      <c r="AJ33" s="58">
        <v>0.98575227700000001</v>
      </c>
      <c r="AK33" s="37">
        <v>0.99016753999999996</v>
      </c>
      <c r="AL33" s="50">
        <v>0.98539347300000002</v>
      </c>
      <c r="AM33" s="58">
        <v>0.98925719199999995</v>
      </c>
      <c r="AN33" s="58">
        <v>1</v>
      </c>
      <c r="AO33" s="37">
        <v>0</v>
      </c>
      <c r="AP33" s="50">
        <v>0</v>
      </c>
      <c r="AQ33" s="58">
        <v>0</v>
      </c>
      <c r="AR33" s="58">
        <v>0</v>
      </c>
      <c r="AS33" s="37">
        <v>0</v>
      </c>
      <c r="AT33" s="50">
        <v>0</v>
      </c>
      <c r="AU33" s="58">
        <v>2.9280165849999999</v>
      </c>
      <c r="AV33" s="58">
        <v>2.8785944959999998</v>
      </c>
      <c r="AW33" s="37">
        <v>3.8598922450000002</v>
      </c>
      <c r="AX33" s="50">
        <v>1.924046951</v>
      </c>
      <c r="AY33" s="58">
        <v>2.8071439969999998</v>
      </c>
      <c r="AZ33" s="58">
        <v>6.3559210009999996</v>
      </c>
      <c r="BA33" s="37">
        <v>6.1915446799999998</v>
      </c>
      <c r="BB33" s="50">
        <v>7.962340438</v>
      </c>
      <c r="BC33" s="58">
        <v>9.0369118190000002</v>
      </c>
      <c r="BD33" s="58">
        <v>8.9198267490000003</v>
      </c>
      <c r="BE33" s="37">
        <v>11.631222940000001</v>
      </c>
      <c r="BF33" s="50">
        <v>13.241026</v>
      </c>
      <c r="BG33" s="58">
        <v>11.58179633</v>
      </c>
      <c r="BH33" s="58">
        <v>12.784697599999999</v>
      </c>
      <c r="BI33" s="37">
        <v>11.2458239</v>
      </c>
      <c r="BJ33" s="50">
        <v>12</v>
      </c>
      <c r="BK33" s="58">
        <v>15</v>
      </c>
      <c r="BL33" s="58">
        <v>16</v>
      </c>
      <c r="BM33" s="37">
        <v>7</v>
      </c>
      <c r="BN33" s="50">
        <v>8</v>
      </c>
      <c r="BO33" s="58">
        <v>19</v>
      </c>
      <c r="BP33" s="58">
        <v>25</v>
      </c>
      <c r="BQ33" s="37">
        <v>8</v>
      </c>
      <c r="BR33" s="50">
        <v>11</v>
      </c>
      <c r="BS33" s="58">
        <v>19</v>
      </c>
      <c r="BT33" s="58">
        <v>21</v>
      </c>
      <c r="BU33" s="37">
        <v>6</v>
      </c>
      <c r="BV33" s="50">
        <v>13</v>
      </c>
      <c r="BW33" s="58">
        <v>20</v>
      </c>
      <c r="BX33" s="58">
        <v>20</v>
      </c>
      <c r="BY33" s="37">
        <v>13</v>
      </c>
      <c r="BZ33" s="50">
        <v>17</v>
      </c>
      <c r="CA33" s="58">
        <v>17</v>
      </c>
      <c r="CB33" s="58">
        <v>17.498024999999998</v>
      </c>
      <c r="CC33" s="37">
        <v>8.4706259510000006</v>
      </c>
      <c r="CD33" s="50">
        <v>11.46647701</v>
      </c>
      <c r="CE33" s="58">
        <v>18.4812069</v>
      </c>
      <c r="CF33" s="58">
        <v>17.472986649999999</v>
      </c>
      <c r="CG33" s="37">
        <v>12.45712159</v>
      </c>
      <c r="CH33" s="50">
        <v>12.44230982</v>
      </c>
      <c r="CI33" s="58">
        <v>19.448279429999999</v>
      </c>
      <c r="CJ33" s="58">
        <v>20.454846289999999</v>
      </c>
      <c r="CK33" s="37">
        <v>13.43769206</v>
      </c>
      <c r="CL33" s="50">
        <v>18.428136970000001</v>
      </c>
      <c r="CM33" s="58">
        <v>20.456584400000001</v>
      </c>
      <c r="CN33" s="58">
        <v>18.47982288</v>
      </c>
      <c r="CO33" s="37">
        <v>9.4704327520000007</v>
      </c>
      <c r="CP33" s="50">
        <v>13.46594597</v>
      </c>
      <c r="CQ33" s="58">
        <v>13.47643197</v>
      </c>
      <c r="CR33" s="58">
        <v>14.48203951</v>
      </c>
      <c r="CS33" s="37">
        <v>10.45455787</v>
      </c>
      <c r="CT33" s="50">
        <v>18.456018060000002</v>
      </c>
      <c r="CU33" s="58">
        <v>21.456265869999999</v>
      </c>
      <c r="CV33" s="58">
        <v>22.469922610000001</v>
      </c>
      <c r="CW33" s="37">
        <v>18</v>
      </c>
      <c r="CX33" s="50">
        <v>25</v>
      </c>
      <c r="CY33" s="58">
        <v>29</v>
      </c>
      <c r="CZ33" s="58">
        <v>27</v>
      </c>
      <c r="DA33" s="37">
        <v>21</v>
      </c>
      <c r="DB33" s="50">
        <v>24</v>
      </c>
      <c r="DC33" s="58">
        <v>27</v>
      </c>
      <c r="DD33" s="58">
        <v>27</v>
      </c>
      <c r="DE33" s="37">
        <v>23</v>
      </c>
      <c r="DF33" s="50">
        <v>26</v>
      </c>
      <c r="DG33" s="58">
        <v>27</v>
      </c>
      <c r="DH33" s="58">
        <v>29</v>
      </c>
      <c r="DI33" s="70">
        <v>23</v>
      </c>
      <c r="DJ33" s="50">
        <v>25.489686119999998</v>
      </c>
      <c r="DK33" s="58">
        <v>26.428441809999999</v>
      </c>
      <c r="DL33" s="58">
        <v>26.641692299999999</v>
      </c>
      <c r="DM33" s="37">
        <v>22.721264739999999</v>
      </c>
      <c r="DN33" s="50">
        <v>29.498624549999999</v>
      </c>
      <c r="DO33" s="58">
        <v>33.007144310000001</v>
      </c>
      <c r="DP33" s="58">
        <v>33.9933877</v>
      </c>
      <c r="DQ33" s="37"/>
    </row>
    <row r="34" spans="1:121" x14ac:dyDescent="0.2">
      <c r="A34" s="6" t="s">
        <v>31</v>
      </c>
      <c r="B34" s="50">
        <v>0</v>
      </c>
      <c r="C34" s="58">
        <v>0</v>
      </c>
      <c r="D34" s="58">
        <v>0</v>
      </c>
      <c r="E34" s="37">
        <v>0</v>
      </c>
      <c r="F34" s="50">
        <v>0</v>
      </c>
      <c r="G34" s="58">
        <v>0</v>
      </c>
      <c r="H34" s="58">
        <v>0</v>
      </c>
      <c r="I34" s="37">
        <v>0</v>
      </c>
      <c r="J34" s="50">
        <v>0</v>
      </c>
      <c r="K34" s="58">
        <v>0</v>
      </c>
      <c r="L34" s="58">
        <v>0.95049136599999995</v>
      </c>
      <c r="M34" s="37">
        <v>0.95074398999999998</v>
      </c>
      <c r="N34" s="50">
        <v>0.95118140699999998</v>
      </c>
      <c r="O34" s="58">
        <v>0.95456267900000003</v>
      </c>
      <c r="P34" s="58">
        <v>0.95827142600000004</v>
      </c>
      <c r="Q34" s="37">
        <v>0.95583703099999995</v>
      </c>
      <c r="R34" s="50">
        <v>0.95657660700000002</v>
      </c>
      <c r="S34" s="58">
        <v>0.96815301399999998</v>
      </c>
      <c r="T34" s="58">
        <v>0.95256127000000002</v>
      </c>
      <c r="U34" s="37">
        <v>0.954226197</v>
      </c>
      <c r="V34" s="50">
        <v>0.95370347700000002</v>
      </c>
      <c r="W34" s="58">
        <v>0.95168040899999995</v>
      </c>
      <c r="X34" s="58">
        <v>0.95173206499999996</v>
      </c>
      <c r="Y34" s="37">
        <v>0.95130743600000001</v>
      </c>
      <c r="Z34" s="50">
        <v>0.94869390399999998</v>
      </c>
      <c r="AA34" s="58">
        <v>0.94513716800000003</v>
      </c>
      <c r="AB34" s="58">
        <v>1.992982456</v>
      </c>
      <c r="AC34" s="37">
        <v>2.9914100920000002</v>
      </c>
      <c r="AD34" s="50">
        <v>2.9932717310000001</v>
      </c>
      <c r="AE34" s="58">
        <v>2.9937657369999999</v>
      </c>
      <c r="AF34" s="58">
        <v>2.9897496970000002</v>
      </c>
      <c r="AG34" s="37">
        <v>2.9888139979999999</v>
      </c>
      <c r="AH34" s="50">
        <v>2.988725868</v>
      </c>
      <c r="AI34" s="58">
        <v>2.991937402</v>
      </c>
      <c r="AJ34" s="58">
        <v>2.992618625</v>
      </c>
      <c r="AK34" s="37">
        <v>2.9950924259999998</v>
      </c>
      <c r="AL34" s="50">
        <v>2.9923008580000001</v>
      </c>
      <c r="AM34" s="58">
        <v>3.8924126399999999</v>
      </c>
      <c r="AN34" s="58">
        <v>3.7347319429999999</v>
      </c>
      <c r="AO34" s="37">
        <v>0</v>
      </c>
      <c r="AP34" s="50">
        <v>0</v>
      </c>
      <c r="AQ34" s="58">
        <v>2.869894784</v>
      </c>
      <c r="AR34" s="58">
        <v>2.8732282819999999</v>
      </c>
      <c r="AS34" s="37">
        <v>2.8682057489999999</v>
      </c>
      <c r="AT34" s="50">
        <v>5.3792431069999997</v>
      </c>
      <c r="AU34" s="58">
        <v>7.277695821</v>
      </c>
      <c r="AV34" s="58">
        <v>7.226970787</v>
      </c>
      <c r="AW34" s="37">
        <v>8.1518812660000002</v>
      </c>
      <c r="AX34" s="50">
        <v>6.4549043629999998</v>
      </c>
      <c r="AY34" s="58">
        <v>7.3873544449999997</v>
      </c>
      <c r="AZ34" s="58">
        <v>9.1048213459999996</v>
      </c>
      <c r="BA34" s="37">
        <v>9.8023387779999993</v>
      </c>
      <c r="BB34" s="50">
        <v>9.6474144380000002</v>
      </c>
      <c r="BC34" s="58">
        <v>11.210882659999999</v>
      </c>
      <c r="BD34" s="58">
        <v>12.06280892</v>
      </c>
      <c r="BE34" s="37">
        <v>11.16915833</v>
      </c>
      <c r="BF34" s="50">
        <v>10.12887712</v>
      </c>
      <c r="BG34" s="58">
        <v>10.819751289999999</v>
      </c>
      <c r="BH34" s="58">
        <v>9.6609283339999994</v>
      </c>
      <c r="BI34" s="37">
        <v>7.199580869</v>
      </c>
      <c r="BJ34" s="50">
        <v>6.5137319480000002</v>
      </c>
      <c r="BK34" s="58">
        <v>5.5130668529999998</v>
      </c>
      <c r="BL34" s="58">
        <v>7.5126263809999996</v>
      </c>
      <c r="BM34" s="37">
        <v>5.5201279459999997</v>
      </c>
      <c r="BN34" s="50">
        <v>4</v>
      </c>
      <c r="BO34" s="58">
        <v>4</v>
      </c>
      <c r="BP34" s="58">
        <v>3</v>
      </c>
      <c r="BQ34" s="37">
        <v>3</v>
      </c>
      <c r="BR34" s="50">
        <v>6</v>
      </c>
      <c r="BS34" s="58">
        <v>5</v>
      </c>
      <c r="BT34" s="58">
        <v>4</v>
      </c>
      <c r="BU34" s="37">
        <v>4</v>
      </c>
      <c r="BV34" s="50">
        <v>4</v>
      </c>
      <c r="BW34" s="58">
        <v>5</v>
      </c>
      <c r="BX34" s="58">
        <v>6</v>
      </c>
      <c r="BY34" s="37">
        <v>6</v>
      </c>
      <c r="BZ34" s="50">
        <v>6</v>
      </c>
      <c r="CA34" s="58">
        <v>9</v>
      </c>
      <c r="CB34" s="58">
        <v>11</v>
      </c>
      <c r="CC34" s="37">
        <v>12</v>
      </c>
      <c r="CD34" s="50">
        <v>11</v>
      </c>
      <c r="CE34" s="58">
        <v>12</v>
      </c>
      <c r="CF34" s="58">
        <v>12</v>
      </c>
      <c r="CG34" s="37">
        <v>11</v>
      </c>
      <c r="CH34" s="50">
        <v>11</v>
      </c>
      <c r="CI34" s="58">
        <v>12</v>
      </c>
      <c r="CJ34" s="58">
        <v>13</v>
      </c>
      <c r="CK34" s="37">
        <v>16</v>
      </c>
      <c r="CL34" s="50">
        <v>16</v>
      </c>
      <c r="CM34" s="58">
        <v>18</v>
      </c>
      <c r="CN34" s="58">
        <v>19</v>
      </c>
      <c r="CO34" s="37">
        <v>22</v>
      </c>
      <c r="CP34" s="50">
        <v>21</v>
      </c>
      <c r="CQ34" s="58">
        <v>20</v>
      </c>
      <c r="CR34" s="58">
        <v>18</v>
      </c>
      <c r="CS34" s="37">
        <v>18</v>
      </c>
      <c r="CT34" s="50">
        <v>22</v>
      </c>
      <c r="CU34" s="58">
        <v>20</v>
      </c>
      <c r="CV34" s="58">
        <v>18</v>
      </c>
      <c r="CW34" s="37">
        <v>19</v>
      </c>
      <c r="CX34" s="50">
        <v>16.468601159999999</v>
      </c>
      <c r="CY34" s="58">
        <v>17.497297589999999</v>
      </c>
      <c r="CZ34" s="58">
        <v>18.486740439999998</v>
      </c>
      <c r="DA34" s="37">
        <v>19.466586199999998</v>
      </c>
      <c r="DB34" s="50">
        <v>24.450675329999999</v>
      </c>
      <c r="DC34" s="58">
        <v>24.828757119999999</v>
      </c>
      <c r="DD34" s="58">
        <v>23.825347990000001</v>
      </c>
      <c r="DE34" s="37">
        <v>32.816041759999997</v>
      </c>
      <c r="DF34" s="50">
        <v>25</v>
      </c>
      <c r="DG34" s="58">
        <v>37</v>
      </c>
      <c r="DH34" s="58">
        <v>36</v>
      </c>
      <c r="DI34" s="70">
        <v>27</v>
      </c>
      <c r="DJ34" s="50">
        <v>35.190289730000003</v>
      </c>
      <c r="DK34" s="58">
        <v>34.831989049999997</v>
      </c>
      <c r="DL34" s="58">
        <v>34.442781140000001</v>
      </c>
      <c r="DM34" s="37">
        <v>35.361317120000002</v>
      </c>
      <c r="DN34" s="50">
        <v>37.75858633</v>
      </c>
      <c r="DO34" s="58">
        <v>42.698341200000002</v>
      </c>
      <c r="DP34" s="58">
        <v>40.461922180000002</v>
      </c>
      <c r="DQ34" s="37"/>
    </row>
    <row r="35" spans="1:121" x14ac:dyDescent="0.2">
      <c r="A35" s="6" t="s">
        <v>32</v>
      </c>
      <c r="B35" s="50">
        <v>0</v>
      </c>
      <c r="C35" s="58">
        <v>0</v>
      </c>
      <c r="D35" s="58">
        <v>0</v>
      </c>
      <c r="E35" s="37">
        <v>0</v>
      </c>
      <c r="F35" s="50">
        <v>0</v>
      </c>
      <c r="G35" s="58">
        <v>0</v>
      </c>
      <c r="H35" s="58">
        <v>0</v>
      </c>
      <c r="I35" s="37">
        <v>0</v>
      </c>
      <c r="J35" s="50">
        <v>0</v>
      </c>
      <c r="K35" s="58">
        <v>0</v>
      </c>
      <c r="L35" s="58">
        <v>0</v>
      </c>
      <c r="M35" s="37">
        <v>0</v>
      </c>
      <c r="N35" s="50">
        <v>0</v>
      </c>
      <c r="O35" s="58">
        <v>0</v>
      </c>
      <c r="P35" s="58">
        <v>0</v>
      </c>
      <c r="Q35" s="37">
        <v>0</v>
      </c>
      <c r="R35" s="50">
        <v>0</v>
      </c>
      <c r="S35" s="58">
        <v>0</v>
      </c>
      <c r="T35" s="58">
        <v>0</v>
      </c>
      <c r="U35" s="37">
        <v>0</v>
      </c>
      <c r="V35" s="50">
        <v>0</v>
      </c>
      <c r="W35" s="58">
        <v>0</v>
      </c>
      <c r="X35" s="58">
        <v>0</v>
      </c>
      <c r="Y35" s="37">
        <v>0</v>
      </c>
      <c r="Z35" s="50">
        <v>0</v>
      </c>
      <c r="AA35" s="58">
        <v>0</v>
      </c>
      <c r="AB35" s="58">
        <v>0</v>
      </c>
      <c r="AC35" s="37">
        <v>0</v>
      </c>
      <c r="AD35" s="50">
        <v>0</v>
      </c>
      <c r="AE35" s="58">
        <v>0</v>
      </c>
      <c r="AF35" s="58">
        <v>0</v>
      </c>
      <c r="AG35" s="37">
        <v>0</v>
      </c>
      <c r="AH35" s="50">
        <v>0</v>
      </c>
      <c r="AI35" s="58">
        <v>0</v>
      </c>
      <c r="AJ35" s="58">
        <v>0</v>
      </c>
      <c r="AK35" s="37">
        <v>0</v>
      </c>
      <c r="AL35" s="50">
        <v>0</v>
      </c>
      <c r="AM35" s="58">
        <v>0</v>
      </c>
      <c r="AN35" s="58">
        <v>0</v>
      </c>
      <c r="AO35" s="37">
        <v>0</v>
      </c>
      <c r="AP35" s="50">
        <v>0</v>
      </c>
      <c r="AQ35" s="58">
        <v>0</v>
      </c>
      <c r="AR35" s="58">
        <v>0</v>
      </c>
      <c r="AS35" s="37">
        <v>0</v>
      </c>
      <c r="AT35" s="50">
        <v>0</v>
      </c>
      <c r="AU35" s="58">
        <v>0</v>
      </c>
      <c r="AV35" s="58">
        <v>0</v>
      </c>
      <c r="AW35" s="37">
        <v>0</v>
      </c>
      <c r="AX35" s="50">
        <v>0</v>
      </c>
      <c r="AY35" s="58">
        <v>0</v>
      </c>
      <c r="AZ35" s="58">
        <v>0</v>
      </c>
      <c r="BA35" s="37">
        <v>0</v>
      </c>
      <c r="BB35" s="50">
        <v>0</v>
      </c>
      <c r="BC35" s="58">
        <v>0</v>
      </c>
      <c r="BD35" s="58">
        <v>0</v>
      </c>
      <c r="BE35" s="37">
        <v>0</v>
      </c>
      <c r="BF35" s="50">
        <v>0</v>
      </c>
      <c r="BG35" s="58">
        <v>0</v>
      </c>
      <c r="BH35" s="58">
        <v>0</v>
      </c>
      <c r="BI35" s="37">
        <v>0</v>
      </c>
      <c r="BJ35" s="50">
        <v>0</v>
      </c>
      <c r="BK35" s="58">
        <v>0</v>
      </c>
      <c r="BL35" s="58">
        <v>0</v>
      </c>
      <c r="BM35" s="37">
        <v>0</v>
      </c>
      <c r="BN35" s="50">
        <v>0</v>
      </c>
      <c r="BO35" s="58">
        <v>0</v>
      </c>
      <c r="BP35" s="58">
        <v>0</v>
      </c>
      <c r="BQ35" s="37">
        <v>0</v>
      </c>
      <c r="BR35" s="50">
        <v>0</v>
      </c>
      <c r="BS35" s="58">
        <v>0</v>
      </c>
      <c r="BT35" s="58">
        <v>0</v>
      </c>
      <c r="BU35" s="37">
        <v>0</v>
      </c>
      <c r="BV35" s="50">
        <v>0</v>
      </c>
      <c r="BW35" s="58">
        <v>0</v>
      </c>
      <c r="BX35" s="58">
        <v>0</v>
      </c>
      <c r="BY35" s="37">
        <v>0</v>
      </c>
      <c r="BZ35" s="50">
        <v>0</v>
      </c>
      <c r="CA35" s="58">
        <v>0</v>
      </c>
      <c r="CB35" s="58">
        <v>0</v>
      </c>
      <c r="CC35" s="37">
        <v>0</v>
      </c>
      <c r="CD35" s="50">
        <v>0</v>
      </c>
      <c r="CE35" s="58">
        <v>0</v>
      </c>
      <c r="CF35" s="58">
        <v>0</v>
      </c>
      <c r="CG35" s="37">
        <v>0</v>
      </c>
      <c r="CH35" s="50">
        <v>0</v>
      </c>
      <c r="CI35" s="58">
        <v>0</v>
      </c>
      <c r="CJ35" s="58">
        <v>0</v>
      </c>
      <c r="CK35" s="37">
        <v>0</v>
      </c>
      <c r="CL35" s="50">
        <v>0</v>
      </c>
      <c r="CM35" s="58">
        <v>0</v>
      </c>
      <c r="CN35" s="58">
        <v>1</v>
      </c>
      <c r="CO35" s="37">
        <v>0</v>
      </c>
      <c r="CP35" s="50">
        <v>1</v>
      </c>
      <c r="CQ35" s="58">
        <v>0</v>
      </c>
      <c r="CR35" s="58">
        <v>1</v>
      </c>
      <c r="CS35" s="37">
        <v>0</v>
      </c>
      <c r="CT35" s="50">
        <v>0</v>
      </c>
      <c r="CU35" s="58">
        <v>0</v>
      </c>
      <c r="CV35" s="58">
        <v>0</v>
      </c>
      <c r="CW35" s="37">
        <v>0</v>
      </c>
      <c r="CX35" s="50">
        <v>0</v>
      </c>
      <c r="CY35" s="58">
        <v>1</v>
      </c>
      <c r="CZ35" s="58">
        <v>1</v>
      </c>
      <c r="DA35" s="37">
        <v>0</v>
      </c>
      <c r="DB35" s="50">
        <v>0</v>
      </c>
      <c r="DC35" s="58">
        <v>0</v>
      </c>
      <c r="DD35" s="58">
        <v>1</v>
      </c>
      <c r="DE35" s="37">
        <v>0</v>
      </c>
      <c r="DF35" s="50">
        <v>0</v>
      </c>
      <c r="DG35" s="58">
        <v>3</v>
      </c>
      <c r="DH35" s="58">
        <v>3</v>
      </c>
      <c r="DI35" s="70">
        <v>3</v>
      </c>
      <c r="DJ35" s="50">
        <v>3.3252685789999998</v>
      </c>
      <c r="DK35" s="58">
        <v>4.1864387470000004</v>
      </c>
      <c r="DL35" s="58">
        <v>5.0482170340000003</v>
      </c>
      <c r="DM35" s="37">
        <v>5.0384451239999999</v>
      </c>
      <c r="DN35" s="50">
        <v>2.3785651560000001</v>
      </c>
      <c r="DO35" s="58">
        <v>1.486102797</v>
      </c>
      <c r="DP35" s="58">
        <v>1.591288195</v>
      </c>
      <c r="DQ35" s="37"/>
    </row>
    <row r="36" spans="1:121" x14ac:dyDescent="0.2">
      <c r="A36" s="6" t="s">
        <v>33</v>
      </c>
      <c r="B36" s="50">
        <v>0</v>
      </c>
      <c r="C36" s="58">
        <v>0</v>
      </c>
      <c r="D36" s="58">
        <v>0</v>
      </c>
      <c r="E36" s="37">
        <v>0</v>
      </c>
      <c r="F36" s="50">
        <v>0</v>
      </c>
      <c r="G36" s="58">
        <v>0</v>
      </c>
      <c r="H36" s="58">
        <v>0</v>
      </c>
      <c r="I36" s="37">
        <v>0</v>
      </c>
      <c r="J36" s="50">
        <v>0</v>
      </c>
      <c r="K36" s="58">
        <v>0</v>
      </c>
      <c r="L36" s="58">
        <v>0</v>
      </c>
      <c r="M36" s="37">
        <v>0</v>
      </c>
      <c r="N36" s="50">
        <v>0</v>
      </c>
      <c r="O36" s="58">
        <v>0</v>
      </c>
      <c r="P36" s="58">
        <v>0</v>
      </c>
      <c r="Q36" s="37">
        <v>0</v>
      </c>
      <c r="R36" s="50">
        <v>0</v>
      </c>
      <c r="S36" s="58">
        <v>0</v>
      </c>
      <c r="T36" s="58">
        <v>0</v>
      </c>
      <c r="U36" s="37">
        <v>0</v>
      </c>
      <c r="V36" s="50">
        <v>0</v>
      </c>
      <c r="W36" s="58">
        <v>0</v>
      </c>
      <c r="X36" s="58">
        <v>0</v>
      </c>
      <c r="Y36" s="37">
        <v>0</v>
      </c>
      <c r="Z36" s="50">
        <v>0</v>
      </c>
      <c r="AA36" s="58">
        <v>0</v>
      </c>
      <c r="AB36" s="58">
        <v>0</v>
      </c>
      <c r="AC36" s="37">
        <v>0</v>
      </c>
      <c r="AD36" s="50">
        <v>0</v>
      </c>
      <c r="AE36" s="58">
        <v>0</v>
      </c>
      <c r="AF36" s="58">
        <v>0</v>
      </c>
      <c r="AG36" s="37">
        <v>0</v>
      </c>
      <c r="AH36" s="50">
        <v>0</v>
      </c>
      <c r="AI36" s="58">
        <v>0</v>
      </c>
      <c r="AJ36" s="58">
        <v>0</v>
      </c>
      <c r="AK36" s="37">
        <v>0</v>
      </c>
      <c r="AL36" s="50">
        <v>0</v>
      </c>
      <c r="AM36" s="58">
        <v>0</v>
      </c>
      <c r="AN36" s="58">
        <v>0</v>
      </c>
      <c r="AO36" s="37">
        <v>0</v>
      </c>
      <c r="AP36" s="50">
        <v>0</v>
      </c>
      <c r="AQ36" s="58">
        <v>1</v>
      </c>
      <c r="AR36" s="58">
        <v>0.99630554000000004</v>
      </c>
      <c r="AS36" s="37">
        <v>0.99683212200000004</v>
      </c>
      <c r="AT36" s="50">
        <v>0.992614106</v>
      </c>
      <c r="AU36" s="58">
        <v>0</v>
      </c>
      <c r="AV36" s="58">
        <v>0</v>
      </c>
      <c r="AW36" s="37">
        <v>0</v>
      </c>
      <c r="AX36" s="50">
        <v>0</v>
      </c>
      <c r="AY36" s="58">
        <v>0</v>
      </c>
      <c r="AZ36" s="58">
        <v>0</v>
      </c>
      <c r="BA36" s="37">
        <v>0</v>
      </c>
      <c r="BB36" s="50">
        <v>0</v>
      </c>
      <c r="BC36" s="58">
        <v>0.86779380299999997</v>
      </c>
      <c r="BD36" s="58">
        <v>0.83647148900000001</v>
      </c>
      <c r="BE36" s="37">
        <v>0</v>
      </c>
      <c r="BF36" s="50">
        <v>0</v>
      </c>
      <c r="BG36" s="58">
        <v>0</v>
      </c>
      <c r="BH36" s="58">
        <v>0</v>
      </c>
      <c r="BI36" s="37">
        <v>0</v>
      </c>
      <c r="BJ36" s="50">
        <v>0</v>
      </c>
      <c r="BK36" s="58">
        <v>0</v>
      </c>
      <c r="BL36" s="58">
        <v>0</v>
      </c>
      <c r="BM36" s="37">
        <v>0</v>
      </c>
      <c r="BN36" s="50">
        <v>0</v>
      </c>
      <c r="BO36" s="58">
        <v>1</v>
      </c>
      <c r="BP36" s="58">
        <v>1</v>
      </c>
      <c r="BQ36" s="37">
        <v>1</v>
      </c>
      <c r="BR36" s="50">
        <v>1</v>
      </c>
      <c r="BS36" s="58">
        <v>1</v>
      </c>
      <c r="BT36" s="58">
        <v>1</v>
      </c>
      <c r="BU36" s="37">
        <v>1</v>
      </c>
      <c r="BV36" s="50">
        <v>1</v>
      </c>
      <c r="BW36" s="58">
        <v>1</v>
      </c>
      <c r="BX36" s="58">
        <v>1</v>
      </c>
      <c r="BY36" s="37">
        <v>1</v>
      </c>
      <c r="BZ36" s="50">
        <v>1</v>
      </c>
      <c r="CA36" s="58">
        <v>2</v>
      </c>
      <c r="CB36" s="58">
        <v>2</v>
      </c>
      <c r="CC36" s="37">
        <v>2</v>
      </c>
      <c r="CD36" s="50">
        <v>1</v>
      </c>
      <c r="CE36" s="58">
        <v>1</v>
      </c>
      <c r="CF36" s="58">
        <v>1</v>
      </c>
      <c r="CG36" s="37">
        <v>1</v>
      </c>
      <c r="CH36" s="50">
        <v>2</v>
      </c>
      <c r="CI36" s="58">
        <v>2</v>
      </c>
      <c r="CJ36" s="58">
        <v>1</v>
      </c>
      <c r="CK36" s="37">
        <v>1</v>
      </c>
      <c r="CL36" s="50">
        <v>0</v>
      </c>
      <c r="CM36" s="58">
        <v>1</v>
      </c>
      <c r="CN36" s="58">
        <v>1</v>
      </c>
      <c r="CO36" s="37">
        <v>0</v>
      </c>
      <c r="CP36" s="50">
        <v>0</v>
      </c>
      <c r="CQ36" s="58">
        <v>1</v>
      </c>
      <c r="CR36" s="58">
        <v>1</v>
      </c>
      <c r="CS36" s="37">
        <v>1</v>
      </c>
      <c r="CT36" s="50">
        <v>0</v>
      </c>
      <c r="CU36" s="58">
        <v>1</v>
      </c>
      <c r="CV36" s="58">
        <v>1</v>
      </c>
      <c r="CW36" s="37">
        <v>1</v>
      </c>
      <c r="CX36" s="50">
        <v>1</v>
      </c>
      <c r="CY36" s="58">
        <v>1</v>
      </c>
      <c r="CZ36" s="58">
        <v>1</v>
      </c>
      <c r="DA36" s="37">
        <v>1</v>
      </c>
      <c r="DB36" s="50">
        <v>2</v>
      </c>
      <c r="DC36" s="58">
        <v>2</v>
      </c>
      <c r="DD36" s="58">
        <v>2</v>
      </c>
      <c r="DE36" s="37">
        <v>1</v>
      </c>
      <c r="DF36" s="50">
        <v>1</v>
      </c>
      <c r="DG36" s="58">
        <v>1</v>
      </c>
      <c r="DH36" s="58">
        <v>1</v>
      </c>
      <c r="DI36" s="70">
        <v>1</v>
      </c>
      <c r="DJ36" s="50">
        <v>2.701513297</v>
      </c>
      <c r="DK36" s="58">
        <v>2.694204348</v>
      </c>
      <c r="DL36" s="58">
        <v>2.6864838729999998</v>
      </c>
      <c r="DM36" s="37">
        <v>2.6809985250000001</v>
      </c>
      <c r="DN36" s="50">
        <v>2.6731918129999999</v>
      </c>
      <c r="DO36" s="58">
        <v>2.6967909259999998</v>
      </c>
      <c r="DP36" s="58">
        <v>2.6750281020000002</v>
      </c>
      <c r="DQ36" s="37"/>
    </row>
    <row r="37" spans="1:121" x14ac:dyDescent="0.2">
      <c r="A37" s="6" t="s">
        <v>34</v>
      </c>
      <c r="B37" s="50">
        <v>0</v>
      </c>
      <c r="C37" s="58">
        <v>0</v>
      </c>
      <c r="D37" s="58">
        <v>0</v>
      </c>
      <c r="E37" s="37">
        <v>0</v>
      </c>
      <c r="F37" s="50">
        <v>0</v>
      </c>
      <c r="G37" s="58">
        <v>0</v>
      </c>
      <c r="H37" s="58">
        <v>0</v>
      </c>
      <c r="I37" s="37">
        <v>0</v>
      </c>
      <c r="J37" s="50">
        <v>0</v>
      </c>
      <c r="K37" s="58">
        <v>0</v>
      </c>
      <c r="L37" s="58">
        <v>0</v>
      </c>
      <c r="M37" s="37">
        <v>0.96848582900000002</v>
      </c>
      <c r="N37" s="50">
        <v>0.94675724800000005</v>
      </c>
      <c r="O37" s="58">
        <v>0.94487656900000005</v>
      </c>
      <c r="P37" s="58">
        <v>0.94545247200000004</v>
      </c>
      <c r="Q37" s="37">
        <v>0</v>
      </c>
      <c r="R37" s="50">
        <v>0</v>
      </c>
      <c r="S37" s="58">
        <v>0</v>
      </c>
      <c r="T37" s="58">
        <v>0</v>
      </c>
      <c r="U37" s="37">
        <v>0</v>
      </c>
      <c r="V37" s="50">
        <v>0</v>
      </c>
      <c r="W37" s="58">
        <v>0</v>
      </c>
      <c r="X37" s="58">
        <v>0</v>
      </c>
      <c r="Y37" s="37">
        <v>0</v>
      </c>
      <c r="Z37" s="50">
        <v>0</v>
      </c>
      <c r="AA37" s="58">
        <v>0</v>
      </c>
      <c r="AB37" s="58">
        <v>0</v>
      </c>
      <c r="AC37" s="37">
        <v>0</v>
      </c>
      <c r="AD37" s="50">
        <v>0</v>
      </c>
      <c r="AE37" s="58">
        <v>0</v>
      </c>
      <c r="AF37" s="58">
        <v>0</v>
      </c>
      <c r="AG37" s="37">
        <v>0</v>
      </c>
      <c r="AH37" s="50">
        <v>0</v>
      </c>
      <c r="AI37" s="58">
        <v>0</v>
      </c>
      <c r="AJ37" s="58">
        <v>0</v>
      </c>
      <c r="AK37" s="37">
        <v>0</v>
      </c>
      <c r="AL37" s="50">
        <v>0</v>
      </c>
      <c r="AM37" s="58">
        <v>0</v>
      </c>
      <c r="AN37" s="58">
        <v>0</v>
      </c>
      <c r="AO37" s="37">
        <v>0</v>
      </c>
      <c r="AP37" s="50">
        <v>0</v>
      </c>
      <c r="AQ37" s="58">
        <v>0</v>
      </c>
      <c r="AR37" s="58">
        <v>0</v>
      </c>
      <c r="AS37" s="37">
        <v>0</v>
      </c>
      <c r="AT37" s="50">
        <v>0</v>
      </c>
      <c r="AU37" s="58">
        <v>0.87449045599999997</v>
      </c>
      <c r="AV37" s="58">
        <v>0.84306967300000002</v>
      </c>
      <c r="AW37" s="37">
        <v>0.87161249799999996</v>
      </c>
      <c r="AX37" s="50">
        <v>0</v>
      </c>
      <c r="AY37" s="58">
        <v>0</v>
      </c>
      <c r="AZ37" s="58">
        <v>0</v>
      </c>
      <c r="BA37" s="37">
        <v>0</v>
      </c>
      <c r="BB37" s="50">
        <v>0</v>
      </c>
      <c r="BC37" s="58">
        <v>0</v>
      </c>
      <c r="BD37" s="58">
        <v>0</v>
      </c>
      <c r="BE37" s="37">
        <v>0.71506541999999995</v>
      </c>
      <c r="BF37" s="50">
        <v>0</v>
      </c>
      <c r="BG37" s="58">
        <v>0</v>
      </c>
      <c r="BH37" s="58">
        <v>0</v>
      </c>
      <c r="BI37" s="37">
        <v>0</v>
      </c>
      <c r="BJ37" s="50">
        <v>0</v>
      </c>
      <c r="BK37" s="58">
        <v>0</v>
      </c>
      <c r="BL37" s="58">
        <v>0</v>
      </c>
      <c r="BM37" s="37">
        <v>1</v>
      </c>
      <c r="BN37" s="50">
        <v>2</v>
      </c>
      <c r="BO37" s="58">
        <v>2</v>
      </c>
      <c r="BP37" s="58">
        <v>3</v>
      </c>
      <c r="BQ37" s="37">
        <v>3</v>
      </c>
      <c r="BR37" s="50">
        <v>2</v>
      </c>
      <c r="BS37" s="58">
        <v>1</v>
      </c>
      <c r="BT37" s="58">
        <v>1</v>
      </c>
      <c r="BU37" s="37">
        <v>1</v>
      </c>
      <c r="BV37" s="50">
        <v>2</v>
      </c>
      <c r="BW37" s="58">
        <v>2</v>
      </c>
      <c r="BX37" s="58">
        <v>2</v>
      </c>
      <c r="BY37" s="37">
        <v>2</v>
      </c>
      <c r="BZ37" s="50">
        <v>3</v>
      </c>
      <c r="CA37" s="58">
        <v>6</v>
      </c>
      <c r="CB37" s="58">
        <v>3</v>
      </c>
      <c r="CC37" s="37">
        <v>3</v>
      </c>
      <c r="CD37" s="50">
        <v>3</v>
      </c>
      <c r="CE37" s="58">
        <v>7</v>
      </c>
      <c r="CF37" s="58">
        <v>1</v>
      </c>
      <c r="CG37" s="37">
        <v>3</v>
      </c>
      <c r="CH37" s="50">
        <v>3</v>
      </c>
      <c r="CI37" s="58">
        <v>2</v>
      </c>
      <c r="CJ37" s="58">
        <v>3</v>
      </c>
      <c r="CK37" s="37">
        <v>4</v>
      </c>
      <c r="CL37" s="50">
        <v>4</v>
      </c>
      <c r="CM37" s="58">
        <v>2</v>
      </c>
      <c r="CN37" s="58">
        <v>2</v>
      </c>
      <c r="CO37" s="37">
        <v>4</v>
      </c>
      <c r="CP37" s="50">
        <v>5</v>
      </c>
      <c r="CQ37" s="58">
        <v>7</v>
      </c>
      <c r="CR37" s="58">
        <v>3</v>
      </c>
      <c r="CS37" s="37">
        <v>5</v>
      </c>
      <c r="CT37" s="50">
        <v>6</v>
      </c>
      <c r="CU37" s="58">
        <v>4</v>
      </c>
      <c r="CV37" s="58">
        <v>5</v>
      </c>
      <c r="CW37" s="37">
        <v>8</v>
      </c>
      <c r="CX37" s="50">
        <v>9</v>
      </c>
      <c r="CY37" s="58">
        <v>9</v>
      </c>
      <c r="CZ37" s="58">
        <v>10</v>
      </c>
      <c r="DA37" s="37">
        <v>8</v>
      </c>
      <c r="DB37" s="50">
        <v>11</v>
      </c>
      <c r="DC37" s="58">
        <v>14</v>
      </c>
      <c r="DD37" s="58">
        <v>12</v>
      </c>
      <c r="DE37" s="37">
        <v>11</v>
      </c>
      <c r="DF37" s="50">
        <v>13</v>
      </c>
      <c r="DG37" s="58">
        <v>17</v>
      </c>
      <c r="DH37" s="58">
        <v>15</v>
      </c>
      <c r="DI37" s="70">
        <v>12</v>
      </c>
      <c r="DJ37" s="50">
        <v>12.25228976</v>
      </c>
      <c r="DK37" s="58">
        <v>12.531927380000001</v>
      </c>
      <c r="DL37" s="58">
        <v>14.538657929999999</v>
      </c>
      <c r="DM37" s="37">
        <v>11.913166009999999</v>
      </c>
      <c r="DN37" s="50">
        <v>14.861659149999999</v>
      </c>
      <c r="DO37" s="58">
        <v>11.602253879999999</v>
      </c>
      <c r="DP37" s="58">
        <v>10.835475710000001</v>
      </c>
      <c r="DQ37" s="37"/>
    </row>
    <row r="38" spans="1:121" x14ac:dyDescent="0.2">
      <c r="A38" s="6" t="s">
        <v>35</v>
      </c>
      <c r="B38" s="50">
        <v>0</v>
      </c>
      <c r="C38" s="58">
        <v>0</v>
      </c>
      <c r="D38" s="58">
        <v>0</v>
      </c>
      <c r="E38" s="37">
        <v>0</v>
      </c>
      <c r="F38" s="50">
        <v>0</v>
      </c>
      <c r="G38" s="58">
        <v>0</v>
      </c>
      <c r="H38" s="58">
        <v>0</v>
      </c>
      <c r="I38" s="37">
        <v>0</v>
      </c>
      <c r="J38" s="50">
        <v>0</v>
      </c>
      <c r="K38" s="58">
        <v>0</v>
      </c>
      <c r="L38" s="58">
        <v>0</v>
      </c>
      <c r="M38" s="37">
        <v>0</v>
      </c>
      <c r="N38" s="50">
        <v>0</v>
      </c>
      <c r="O38" s="58">
        <v>0</v>
      </c>
      <c r="P38" s="58">
        <v>0</v>
      </c>
      <c r="Q38" s="37">
        <v>0</v>
      </c>
      <c r="R38" s="50">
        <v>0</v>
      </c>
      <c r="S38" s="58">
        <v>0</v>
      </c>
      <c r="T38" s="58">
        <v>0</v>
      </c>
      <c r="U38" s="37">
        <v>0</v>
      </c>
      <c r="V38" s="50">
        <v>0</v>
      </c>
      <c r="W38" s="58">
        <v>0</v>
      </c>
      <c r="X38" s="58">
        <v>0</v>
      </c>
      <c r="Y38" s="37">
        <v>0</v>
      </c>
      <c r="Z38" s="50">
        <v>0</v>
      </c>
      <c r="AA38" s="58">
        <v>0</v>
      </c>
      <c r="AB38" s="58">
        <v>0.99677882699999998</v>
      </c>
      <c r="AC38" s="37">
        <v>0.99670666600000002</v>
      </c>
      <c r="AD38" s="50">
        <v>0.99683522800000002</v>
      </c>
      <c r="AE38" s="58">
        <v>0.99709335499999996</v>
      </c>
      <c r="AF38" s="58">
        <v>0</v>
      </c>
      <c r="AG38" s="37">
        <v>0</v>
      </c>
      <c r="AH38" s="50">
        <v>0</v>
      </c>
      <c r="AI38" s="58">
        <v>0</v>
      </c>
      <c r="AJ38" s="58">
        <v>0</v>
      </c>
      <c r="AK38" s="37">
        <v>0</v>
      </c>
      <c r="AL38" s="50">
        <v>0</v>
      </c>
      <c r="AM38" s="58">
        <v>0</v>
      </c>
      <c r="AN38" s="58">
        <v>0</v>
      </c>
      <c r="AO38" s="37">
        <v>0</v>
      </c>
      <c r="AP38" s="50">
        <v>0</v>
      </c>
      <c r="AQ38" s="58">
        <v>0</v>
      </c>
      <c r="AR38" s="58">
        <v>0</v>
      </c>
      <c r="AS38" s="37">
        <v>0</v>
      </c>
      <c r="AT38" s="50">
        <v>0</v>
      </c>
      <c r="AU38" s="58">
        <v>0</v>
      </c>
      <c r="AV38" s="58">
        <v>0</v>
      </c>
      <c r="AW38" s="37">
        <v>0</v>
      </c>
      <c r="AX38" s="50">
        <v>0</v>
      </c>
      <c r="AY38" s="58">
        <v>0</v>
      </c>
      <c r="AZ38" s="58">
        <v>0</v>
      </c>
      <c r="BA38" s="37">
        <v>0</v>
      </c>
      <c r="BB38" s="50">
        <v>0</v>
      </c>
      <c r="BC38" s="58">
        <v>0</v>
      </c>
      <c r="BD38" s="58">
        <v>0</v>
      </c>
      <c r="BE38" s="37">
        <v>0.52898017100000005</v>
      </c>
      <c r="BF38" s="50">
        <v>0.75116103400000001</v>
      </c>
      <c r="BG38" s="58">
        <v>0.71701009699999996</v>
      </c>
      <c r="BH38" s="58">
        <v>0.65117471599999999</v>
      </c>
      <c r="BI38" s="37">
        <v>0</v>
      </c>
      <c r="BJ38" s="50">
        <v>0</v>
      </c>
      <c r="BK38" s="58">
        <v>0</v>
      </c>
      <c r="BL38" s="58">
        <v>1</v>
      </c>
      <c r="BM38" s="37">
        <v>1</v>
      </c>
      <c r="BN38" s="50">
        <v>1</v>
      </c>
      <c r="BO38" s="58">
        <v>1</v>
      </c>
      <c r="BP38" s="58">
        <v>1</v>
      </c>
      <c r="BQ38" s="37">
        <v>1</v>
      </c>
      <c r="BR38" s="50">
        <v>1</v>
      </c>
      <c r="BS38" s="58">
        <v>1</v>
      </c>
      <c r="BT38" s="58">
        <v>1</v>
      </c>
      <c r="BU38" s="37">
        <v>1</v>
      </c>
      <c r="BV38" s="50">
        <v>1</v>
      </c>
      <c r="BW38" s="58">
        <v>1</v>
      </c>
      <c r="BX38" s="58">
        <v>1</v>
      </c>
      <c r="BY38" s="37">
        <v>1</v>
      </c>
      <c r="BZ38" s="50">
        <v>1</v>
      </c>
      <c r="CA38" s="58">
        <v>0</v>
      </c>
      <c r="CB38" s="58">
        <v>0</v>
      </c>
      <c r="CC38" s="37">
        <v>0</v>
      </c>
      <c r="CD38" s="50">
        <v>0</v>
      </c>
      <c r="CE38" s="58">
        <v>0</v>
      </c>
      <c r="CF38" s="58">
        <v>0</v>
      </c>
      <c r="CG38" s="37">
        <v>0</v>
      </c>
      <c r="CH38" s="50">
        <v>0</v>
      </c>
      <c r="CI38" s="58">
        <v>0</v>
      </c>
      <c r="CJ38" s="58">
        <v>0</v>
      </c>
      <c r="CK38" s="37">
        <v>0</v>
      </c>
      <c r="CL38" s="50">
        <v>0</v>
      </c>
      <c r="CM38" s="58">
        <v>0</v>
      </c>
      <c r="CN38" s="58">
        <v>0</v>
      </c>
      <c r="CO38" s="37">
        <v>0</v>
      </c>
      <c r="CP38" s="50">
        <v>0</v>
      </c>
      <c r="CQ38" s="58">
        <v>0</v>
      </c>
      <c r="CR38" s="58">
        <v>0</v>
      </c>
      <c r="CS38" s="37">
        <v>0</v>
      </c>
      <c r="CT38" s="50">
        <v>0</v>
      </c>
      <c r="CU38" s="58">
        <v>0</v>
      </c>
      <c r="CV38" s="58">
        <v>0</v>
      </c>
      <c r="CW38" s="37">
        <v>2</v>
      </c>
      <c r="CX38" s="50">
        <v>1</v>
      </c>
      <c r="CY38" s="58">
        <v>1</v>
      </c>
      <c r="CZ38" s="58">
        <v>1</v>
      </c>
      <c r="DA38" s="37">
        <v>1</v>
      </c>
      <c r="DB38" s="50">
        <v>1</v>
      </c>
      <c r="DC38" s="58">
        <v>1</v>
      </c>
      <c r="DD38" s="58">
        <v>0</v>
      </c>
      <c r="DE38" s="37">
        <v>0</v>
      </c>
      <c r="DF38" s="50">
        <v>0</v>
      </c>
      <c r="DG38" s="58">
        <v>1</v>
      </c>
      <c r="DH38" s="58">
        <v>1</v>
      </c>
      <c r="DI38" s="70">
        <v>0</v>
      </c>
      <c r="DJ38" s="50">
        <v>0.77695720499999998</v>
      </c>
      <c r="DK38" s="58">
        <v>1.678400841</v>
      </c>
      <c r="DL38" s="58">
        <v>4.7841772750000002</v>
      </c>
      <c r="DM38" s="37">
        <v>4.0425417399999999</v>
      </c>
      <c r="DN38" s="50">
        <v>4.0293693939999997</v>
      </c>
      <c r="DO38" s="58">
        <v>4.0625303370000001</v>
      </c>
      <c r="DP38" s="58">
        <v>3.1407872509999999</v>
      </c>
      <c r="DQ38" s="37"/>
    </row>
    <row r="39" spans="1:121" x14ac:dyDescent="0.2">
      <c r="A39" s="6" t="s">
        <v>36</v>
      </c>
      <c r="B39" s="50">
        <v>0</v>
      </c>
      <c r="C39" s="58">
        <v>0</v>
      </c>
      <c r="D39" s="58">
        <v>0</v>
      </c>
      <c r="E39" s="37">
        <v>0</v>
      </c>
      <c r="F39" s="50">
        <v>0</v>
      </c>
      <c r="G39" s="58">
        <v>0</v>
      </c>
      <c r="H39" s="58">
        <v>0</v>
      </c>
      <c r="I39" s="37">
        <v>0</v>
      </c>
      <c r="J39" s="50">
        <v>0</v>
      </c>
      <c r="K39" s="58">
        <v>0</v>
      </c>
      <c r="L39" s="58">
        <v>0</v>
      </c>
      <c r="M39" s="37">
        <v>0</v>
      </c>
      <c r="N39" s="50">
        <v>0</v>
      </c>
      <c r="O39" s="58">
        <v>0</v>
      </c>
      <c r="P39" s="58">
        <v>0</v>
      </c>
      <c r="Q39" s="37">
        <v>0</v>
      </c>
      <c r="R39" s="50">
        <v>0</v>
      </c>
      <c r="S39" s="58">
        <v>0</v>
      </c>
      <c r="T39" s="58">
        <v>0</v>
      </c>
      <c r="U39" s="37">
        <v>0</v>
      </c>
      <c r="V39" s="50">
        <v>0</v>
      </c>
      <c r="W39" s="58">
        <v>0</v>
      </c>
      <c r="X39" s="58">
        <v>0</v>
      </c>
      <c r="Y39" s="37">
        <v>0</v>
      </c>
      <c r="Z39" s="50">
        <v>0</v>
      </c>
      <c r="AA39" s="58">
        <v>0</v>
      </c>
      <c r="AB39" s="58">
        <v>0</v>
      </c>
      <c r="AC39" s="37">
        <v>0</v>
      </c>
      <c r="AD39" s="50">
        <v>0</v>
      </c>
      <c r="AE39" s="58">
        <v>0</v>
      </c>
      <c r="AF39" s="58">
        <v>0</v>
      </c>
      <c r="AG39" s="37">
        <v>0</v>
      </c>
      <c r="AH39" s="50">
        <v>0</v>
      </c>
      <c r="AI39" s="58">
        <v>0</v>
      </c>
      <c r="AJ39" s="58">
        <v>0</v>
      </c>
      <c r="AK39" s="37">
        <v>0</v>
      </c>
      <c r="AL39" s="50">
        <v>0</v>
      </c>
      <c r="AM39" s="58">
        <v>0</v>
      </c>
      <c r="AN39" s="58">
        <v>0</v>
      </c>
      <c r="AO39" s="37">
        <v>0</v>
      </c>
      <c r="AP39" s="50">
        <v>0</v>
      </c>
      <c r="AQ39" s="58">
        <v>0</v>
      </c>
      <c r="AR39" s="58">
        <v>0</v>
      </c>
      <c r="AS39" s="37">
        <v>0</v>
      </c>
      <c r="AT39" s="50">
        <v>0</v>
      </c>
      <c r="AU39" s="58">
        <v>0</v>
      </c>
      <c r="AV39" s="58">
        <v>0</v>
      </c>
      <c r="AW39" s="37">
        <v>0</v>
      </c>
      <c r="AX39" s="50">
        <v>0</v>
      </c>
      <c r="AY39" s="58">
        <v>0</v>
      </c>
      <c r="AZ39" s="58">
        <v>0</v>
      </c>
      <c r="BA39" s="37">
        <v>0</v>
      </c>
      <c r="BB39" s="50">
        <v>0</v>
      </c>
      <c r="BC39" s="58">
        <v>0</v>
      </c>
      <c r="BD39" s="58">
        <v>0</v>
      </c>
      <c r="BE39" s="37">
        <v>0</v>
      </c>
      <c r="BF39" s="50">
        <v>0</v>
      </c>
      <c r="BG39" s="58">
        <v>0</v>
      </c>
      <c r="BH39" s="58">
        <v>0</v>
      </c>
      <c r="BI39" s="37">
        <v>0</v>
      </c>
      <c r="BJ39" s="50">
        <v>0</v>
      </c>
      <c r="BK39" s="58">
        <v>0</v>
      </c>
      <c r="BL39" s="58">
        <v>0</v>
      </c>
      <c r="BM39" s="37">
        <v>0</v>
      </c>
      <c r="BN39" s="50">
        <v>0</v>
      </c>
      <c r="BO39" s="58">
        <v>0</v>
      </c>
      <c r="BP39" s="58">
        <v>0</v>
      </c>
      <c r="BQ39" s="37">
        <v>0</v>
      </c>
      <c r="BR39" s="50">
        <v>0</v>
      </c>
      <c r="BS39" s="58">
        <v>0</v>
      </c>
      <c r="BT39" s="58">
        <v>0</v>
      </c>
      <c r="BU39" s="37">
        <v>0</v>
      </c>
      <c r="BV39" s="50">
        <v>0</v>
      </c>
      <c r="BW39" s="58">
        <v>0</v>
      </c>
      <c r="BX39" s="58">
        <v>0</v>
      </c>
      <c r="BY39" s="37">
        <v>0</v>
      </c>
      <c r="BZ39" s="50">
        <v>0</v>
      </c>
      <c r="CA39" s="58">
        <v>0</v>
      </c>
      <c r="CB39" s="58">
        <v>0</v>
      </c>
      <c r="CC39" s="37">
        <v>1</v>
      </c>
      <c r="CD39" s="50">
        <v>1</v>
      </c>
      <c r="CE39" s="58">
        <v>0</v>
      </c>
      <c r="CF39" s="58">
        <v>0</v>
      </c>
      <c r="CG39" s="37">
        <v>0</v>
      </c>
      <c r="CH39" s="50">
        <v>0</v>
      </c>
      <c r="CI39" s="58">
        <v>0</v>
      </c>
      <c r="CJ39" s="58">
        <v>0</v>
      </c>
      <c r="CK39" s="37">
        <v>0</v>
      </c>
      <c r="CL39" s="50">
        <v>1</v>
      </c>
      <c r="CM39" s="58">
        <v>1</v>
      </c>
      <c r="CN39" s="58">
        <v>2</v>
      </c>
      <c r="CO39" s="37">
        <v>2</v>
      </c>
      <c r="CP39" s="50">
        <v>3</v>
      </c>
      <c r="CQ39" s="58">
        <v>3</v>
      </c>
      <c r="CR39" s="58">
        <v>2</v>
      </c>
      <c r="CS39" s="37">
        <v>2</v>
      </c>
      <c r="CT39" s="50">
        <v>2</v>
      </c>
      <c r="CU39" s="58">
        <v>2</v>
      </c>
      <c r="CV39" s="58">
        <v>3</v>
      </c>
      <c r="CW39" s="37">
        <v>3.372841078</v>
      </c>
      <c r="CX39" s="50">
        <v>3.355417815</v>
      </c>
      <c r="CY39" s="58">
        <v>5.3552255390000001</v>
      </c>
      <c r="CZ39" s="58">
        <v>6.3563850999999998</v>
      </c>
      <c r="DA39" s="37">
        <v>2.3608988329999998</v>
      </c>
      <c r="DB39" s="50">
        <v>1.364018905</v>
      </c>
      <c r="DC39" s="58">
        <v>3.3550248690000002</v>
      </c>
      <c r="DD39" s="58">
        <v>4.3511957990000001</v>
      </c>
      <c r="DE39" s="37">
        <v>4.3405468980000004</v>
      </c>
      <c r="DF39" s="50">
        <v>3.3372504639999998</v>
      </c>
      <c r="DG39" s="58">
        <v>1.3109321940000001</v>
      </c>
      <c r="DH39" s="58">
        <v>2.295386803</v>
      </c>
      <c r="DI39" s="70">
        <v>1.2768536070000001</v>
      </c>
      <c r="DJ39" s="50">
        <v>1.8288430010000001</v>
      </c>
      <c r="DK39" s="58">
        <v>2.775521898</v>
      </c>
      <c r="DL39" s="58">
        <v>2.7656188880000001</v>
      </c>
      <c r="DM39" s="37">
        <v>1.823992442</v>
      </c>
      <c r="DN39" s="50">
        <v>1.818322421</v>
      </c>
      <c r="DO39" s="58">
        <v>2.7554241369999999</v>
      </c>
      <c r="DP39" s="58">
        <v>3.5797237389999998</v>
      </c>
      <c r="DQ39" s="37"/>
    </row>
    <row r="40" spans="1:121" x14ac:dyDescent="0.2">
      <c r="A40" s="5" t="str">
        <f>VLOOKUP("&lt;Zeilentitel_6&gt;",Uebersetzungen!$B$3:$E$98,Uebersetzungen!$B$2+1,FALSE)</f>
        <v>Region Landquart</v>
      </c>
      <c r="B40" s="49">
        <v>12</v>
      </c>
      <c r="C40" s="57">
        <v>11</v>
      </c>
      <c r="D40" s="57">
        <v>10</v>
      </c>
      <c r="E40" s="39">
        <v>10</v>
      </c>
      <c r="F40" s="49">
        <v>9</v>
      </c>
      <c r="G40" s="57">
        <v>6</v>
      </c>
      <c r="H40" s="57">
        <v>6</v>
      </c>
      <c r="I40" s="39">
        <v>8</v>
      </c>
      <c r="J40" s="49">
        <v>8</v>
      </c>
      <c r="K40" s="57">
        <v>11</v>
      </c>
      <c r="L40" s="57">
        <v>11</v>
      </c>
      <c r="M40" s="39">
        <v>12</v>
      </c>
      <c r="N40" s="49">
        <v>13</v>
      </c>
      <c r="O40" s="57">
        <v>12</v>
      </c>
      <c r="P40" s="57">
        <v>18</v>
      </c>
      <c r="Q40" s="39">
        <v>15</v>
      </c>
      <c r="R40" s="49">
        <v>14</v>
      </c>
      <c r="S40" s="57">
        <v>15</v>
      </c>
      <c r="T40" s="57">
        <v>26</v>
      </c>
      <c r="U40" s="39">
        <v>27</v>
      </c>
      <c r="V40" s="49">
        <v>27</v>
      </c>
      <c r="W40" s="57">
        <v>30</v>
      </c>
      <c r="X40" s="57">
        <v>32</v>
      </c>
      <c r="Y40" s="39">
        <v>34</v>
      </c>
      <c r="Z40" s="49">
        <v>37</v>
      </c>
      <c r="AA40" s="57">
        <v>37</v>
      </c>
      <c r="AB40" s="57">
        <v>35</v>
      </c>
      <c r="AC40" s="39">
        <v>35</v>
      </c>
      <c r="AD40" s="49">
        <v>33</v>
      </c>
      <c r="AE40" s="57">
        <v>33</v>
      </c>
      <c r="AF40" s="57">
        <v>36</v>
      </c>
      <c r="AG40" s="39">
        <v>37</v>
      </c>
      <c r="AH40" s="49">
        <v>36</v>
      </c>
      <c r="AI40" s="57">
        <v>35</v>
      </c>
      <c r="AJ40" s="57">
        <v>41</v>
      </c>
      <c r="AK40" s="39">
        <v>41</v>
      </c>
      <c r="AL40" s="49">
        <v>41</v>
      </c>
      <c r="AM40" s="57">
        <v>43</v>
      </c>
      <c r="AN40" s="57">
        <v>56</v>
      </c>
      <c r="AO40" s="39">
        <v>52</v>
      </c>
      <c r="AP40" s="49">
        <v>51</v>
      </c>
      <c r="AQ40" s="57">
        <v>57</v>
      </c>
      <c r="AR40" s="57">
        <v>61</v>
      </c>
      <c r="AS40" s="39">
        <v>62</v>
      </c>
      <c r="AT40" s="49">
        <v>57</v>
      </c>
      <c r="AU40" s="57">
        <v>58</v>
      </c>
      <c r="AV40" s="57">
        <v>59</v>
      </c>
      <c r="AW40" s="39">
        <v>62</v>
      </c>
      <c r="AX40" s="49">
        <v>63</v>
      </c>
      <c r="AY40" s="57">
        <v>66</v>
      </c>
      <c r="AZ40" s="57">
        <v>55</v>
      </c>
      <c r="BA40" s="39">
        <v>55</v>
      </c>
      <c r="BB40" s="49">
        <v>94</v>
      </c>
      <c r="BC40" s="57">
        <v>97</v>
      </c>
      <c r="BD40" s="57">
        <v>95</v>
      </c>
      <c r="BE40" s="39">
        <v>100</v>
      </c>
      <c r="BF40" s="49">
        <v>107</v>
      </c>
      <c r="BG40" s="57">
        <v>124</v>
      </c>
      <c r="BH40" s="57">
        <v>134</v>
      </c>
      <c r="BI40" s="39">
        <v>143</v>
      </c>
      <c r="BJ40" s="49">
        <v>124</v>
      </c>
      <c r="BK40" s="57">
        <v>137</v>
      </c>
      <c r="BL40" s="57">
        <v>144</v>
      </c>
      <c r="BM40" s="39">
        <v>141</v>
      </c>
      <c r="BN40" s="49">
        <v>147</v>
      </c>
      <c r="BO40" s="57">
        <v>150</v>
      </c>
      <c r="BP40" s="57">
        <v>152</v>
      </c>
      <c r="BQ40" s="39">
        <v>158</v>
      </c>
      <c r="BR40" s="49">
        <v>152</v>
      </c>
      <c r="BS40" s="57">
        <v>156</v>
      </c>
      <c r="BT40" s="57">
        <v>164</v>
      </c>
      <c r="BU40" s="39">
        <v>165</v>
      </c>
      <c r="BV40" s="49">
        <v>175</v>
      </c>
      <c r="BW40" s="57">
        <v>180</v>
      </c>
      <c r="BX40" s="57">
        <v>178</v>
      </c>
      <c r="BY40" s="39">
        <v>178</v>
      </c>
      <c r="BZ40" s="49">
        <v>172</v>
      </c>
      <c r="CA40" s="57">
        <v>186</v>
      </c>
      <c r="CB40" s="57">
        <v>196</v>
      </c>
      <c r="CC40" s="39">
        <v>181</v>
      </c>
      <c r="CD40" s="49">
        <v>179</v>
      </c>
      <c r="CE40" s="57">
        <v>189</v>
      </c>
      <c r="CF40" s="57">
        <v>189</v>
      </c>
      <c r="CG40" s="39">
        <v>181</v>
      </c>
      <c r="CH40" s="49">
        <v>169</v>
      </c>
      <c r="CI40" s="57">
        <v>183</v>
      </c>
      <c r="CJ40" s="57">
        <v>181</v>
      </c>
      <c r="CK40" s="39">
        <v>177</v>
      </c>
      <c r="CL40" s="49">
        <v>192</v>
      </c>
      <c r="CM40" s="57">
        <v>209</v>
      </c>
      <c r="CN40" s="57">
        <v>216</v>
      </c>
      <c r="CO40" s="39">
        <v>209</v>
      </c>
      <c r="CP40" s="49">
        <v>211</v>
      </c>
      <c r="CQ40" s="57">
        <v>225</v>
      </c>
      <c r="CR40" s="57">
        <v>230</v>
      </c>
      <c r="CS40" s="39">
        <v>228</v>
      </c>
      <c r="CT40" s="49">
        <v>241</v>
      </c>
      <c r="CU40" s="57">
        <v>236</v>
      </c>
      <c r="CV40" s="57">
        <v>236</v>
      </c>
      <c r="CW40" s="39">
        <v>237</v>
      </c>
      <c r="CX40" s="49">
        <v>236</v>
      </c>
      <c r="CY40" s="57">
        <v>239</v>
      </c>
      <c r="CZ40" s="57">
        <v>242</v>
      </c>
      <c r="DA40" s="39">
        <v>238</v>
      </c>
      <c r="DB40" s="49">
        <v>254</v>
      </c>
      <c r="DC40" s="57">
        <v>258</v>
      </c>
      <c r="DD40" s="57">
        <v>263</v>
      </c>
      <c r="DE40" s="39">
        <v>260</v>
      </c>
      <c r="DF40" s="49">
        <v>278</v>
      </c>
      <c r="DG40" s="57">
        <v>279</v>
      </c>
      <c r="DH40" s="57">
        <v>277</v>
      </c>
      <c r="DI40" s="69">
        <v>270</v>
      </c>
      <c r="DJ40" s="49">
        <v>280</v>
      </c>
      <c r="DK40" s="57">
        <v>287</v>
      </c>
      <c r="DL40" s="57">
        <v>286</v>
      </c>
      <c r="DM40" s="39">
        <v>294</v>
      </c>
      <c r="DN40" s="49">
        <v>293</v>
      </c>
      <c r="DO40" s="57">
        <v>303</v>
      </c>
      <c r="DP40" s="57">
        <v>294</v>
      </c>
      <c r="DQ40" s="39"/>
    </row>
    <row r="41" spans="1:121" x14ac:dyDescent="0.2">
      <c r="A41" s="6" t="s">
        <v>69</v>
      </c>
      <c r="B41" s="50">
        <v>0</v>
      </c>
      <c r="C41" s="58">
        <v>0</v>
      </c>
      <c r="D41" s="58">
        <v>0</v>
      </c>
      <c r="E41" s="37">
        <v>0</v>
      </c>
      <c r="F41" s="50">
        <v>0.93843586000000001</v>
      </c>
      <c r="G41" s="58">
        <v>0.93934494800000001</v>
      </c>
      <c r="H41" s="58">
        <v>0.939799465</v>
      </c>
      <c r="I41" s="37">
        <v>0.93934088999999998</v>
      </c>
      <c r="J41" s="50">
        <v>0.94006937099999999</v>
      </c>
      <c r="K41" s="58">
        <v>0.94006644399999995</v>
      </c>
      <c r="L41" s="58">
        <v>0.93936473300000001</v>
      </c>
      <c r="M41" s="37">
        <v>0.93944704999999995</v>
      </c>
      <c r="N41" s="50">
        <v>0.97245025600000001</v>
      </c>
      <c r="O41" s="58">
        <v>0</v>
      </c>
      <c r="P41" s="58">
        <v>0</v>
      </c>
      <c r="Q41" s="37">
        <v>0</v>
      </c>
      <c r="R41" s="50">
        <v>0</v>
      </c>
      <c r="S41" s="58">
        <v>0</v>
      </c>
      <c r="T41" s="58">
        <v>0</v>
      </c>
      <c r="U41" s="37">
        <v>0</v>
      </c>
      <c r="V41" s="50">
        <v>0</v>
      </c>
      <c r="W41" s="58">
        <v>0</v>
      </c>
      <c r="X41" s="58">
        <v>0</v>
      </c>
      <c r="Y41" s="37">
        <v>0</v>
      </c>
      <c r="Z41" s="50">
        <v>0</v>
      </c>
      <c r="AA41" s="58">
        <v>0</v>
      </c>
      <c r="AB41" s="58">
        <v>0</v>
      </c>
      <c r="AC41" s="37">
        <v>0</v>
      </c>
      <c r="AD41" s="50">
        <v>0</v>
      </c>
      <c r="AE41" s="58">
        <v>0.99045282499999998</v>
      </c>
      <c r="AF41" s="58">
        <v>0.98796375400000003</v>
      </c>
      <c r="AG41" s="37">
        <v>0</v>
      </c>
      <c r="AH41" s="50">
        <v>0.99011157000000005</v>
      </c>
      <c r="AI41" s="58">
        <v>0.99305982400000004</v>
      </c>
      <c r="AJ41" s="58">
        <v>0</v>
      </c>
      <c r="AK41" s="37">
        <v>0</v>
      </c>
      <c r="AL41" s="50">
        <v>0</v>
      </c>
      <c r="AM41" s="58">
        <v>0</v>
      </c>
      <c r="AN41" s="58">
        <v>0</v>
      </c>
      <c r="AO41" s="37">
        <v>0</v>
      </c>
      <c r="AP41" s="50">
        <v>0</v>
      </c>
      <c r="AQ41" s="58">
        <v>1</v>
      </c>
      <c r="AR41" s="58">
        <v>0.99864848299999998</v>
      </c>
      <c r="AS41" s="37">
        <v>0.99878094900000003</v>
      </c>
      <c r="AT41" s="50">
        <v>1.98776357</v>
      </c>
      <c r="AU41" s="58">
        <v>1.9769094679999999</v>
      </c>
      <c r="AV41" s="58">
        <v>2.7972541660000001</v>
      </c>
      <c r="AW41" s="37">
        <v>2.7316986669999999</v>
      </c>
      <c r="AX41" s="50">
        <v>2.7567974710000001</v>
      </c>
      <c r="AY41" s="58">
        <v>2.815483248</v>
      </c>
      <c r="AZ41" s="58">
        <v>2.7134905680000001</v>
      </c>
      <c r="BA41" s="37">
        <v>2.7128652799999999</v>
      </c>
      <c r="BB41" s="50">
        <v>1.689247559</v>
      </c>
      <c r="BC41" s="58">
        <v>1.731581241</v>
      </c>
      <c r="BD41" s="58">
        <v>1.6961478270000001</v>
      </c>
      <c r="BE41" s="37">
        <v>1.7117672610000001</v>
      </c>
      <c r="BF41" s="50">
        <v>1.6762778730000001</v>
      </c>
      <c r="BG41" s="58">
        <v>1.7055512580000001</v>
      </c>
      <c r="BH41" s="58">
        <v>2.5052069440000002</v>
      </c>
      <c r="BI41" s="37">
        <v>3.3312880050000002</v>
      </c>
      <c r="BJ41" s="50">
        <v>2</v>
      </c>
      <c r="BK41" s="58">
        <v>2</v>
      </c>
      <c r="BL41" s="58">
        <v>2</v>
      </c>
      <c r="BM41" s="37">
        <v>3</v>
      </c>
      <c r="BN41" s="50">
        <v>4</v>
      </c>
      <c r="BO41" s="58">
        <v>5</v>
      </c>
      <c r="BP41" s="58">
        <v>6</v>
      </c>
      <c r="BQ41" s="37">
        <v>6</v>
      </c>
      <c r="BR41" s="50">
        <v>5</v>
      </c>
      <c r="BS41" s="58">
        <v>4</v>
      </c>
      <c r="BT41" s="58">
        <v>5</v>
      </c>
      <c r="BU41" s="37">
        <v>6</v>
      </c>
      <c r="BV41" s="50">
        <v>6</v>
      </c>
      <c r="BW41" s="58">
        <v>6</v>
      </c>
      <c r="BX41" s="58">
        <v>6</v>
      </c>
      <c r="BY41" s="37">
        <v>6</v>
      </c>
      <c r="BZ41" s="50">
        <v>6</v>
      </c>
      <c r="CA41" s="58">
        <v>6</v>
      </c>
      <c r="CB41" s="58">
        <v>6</v>
      </c>
      <c r="CC41" s="37">
        <v>6</v>
      </c>
      <c r="CD41" s="50">
        <v>7</v>
      </c>
      <c r="CE41" s="58">
        <v>9</v>
      </c>
      <c r="CF41" s="58">
        <v>9</v>
      </c>
      <c r="CG41" s="37">
        <v>10</v>
      </c>
      <c r="CH41" s="50">
        <v>8.4792056169999999</v>
      </c>
      <c r="CI41" s="58">
        <v>8.4774913939999994</v>
      </c>
      <c r="CJ41" s="58">
        <v>7.4690774390000003</v>
      </c>
      <c r="CK41" s="37">
        <v>8.4641599460000005</v>
      </c>
      <c r="CL41" s="50">
        <v>8.4593387910000004</v>
      </c>
      <c r="CM41" s="58">
        <v>7.43367939</v>
      </c>
      <c r="CN41" s="58">
        <v>8.4063582839999995</v>
      </c>
      <c r="CO41" s="37">
        <v>6.3851038820000001</v>
      </c>
      <c r="CP41" s="50">
        <v>8.3988599480000001</v>
      </c>
      <c r="CQ41" s="58">
        <v>9.3876625370000006</v>
      </c>
      <c r="CR41" s="58">
        <v>9.3813120219999995</v>
      </c>
      <c r="CS41" s="37">
        <v>11.38427383</v>
      </c>
      <c r="CT41" s="50">
        <v>11.35806904</v>
      </c>
      <c r="CU41" s="58">
        <v>12.36681757</v>
      </c>
      <c r="CV41" s="58">
        <v>12.36671117</v>
      </c>
      <c r="CW41" s="37">
        <v>10.372841080000001</v>
      </c>
      <c r="CX41" s="50">
        <v>11.35541782</v>
      </c>
      <c r="CY41" s="58">
        <v>12.355225539999999</v>
      </c>
      <c r="CZ41" s="58">
        <v>11.356385100000001</v>
      </c>
      <c r="DA41" s="37">
        <v>13</v>
      </c>
      <c r="DB41" s="50">
        <v>11</v>
      </c>
      <c r="DC41" s="58">
        <v>12</v>
      </c>
      <c r="DD41" s="58">
        <v>14</v>
      </c>
      <c r="DE41" s="37">
        <v>13</v>
      </c>
      <c r="DF41" s="50">
        <v>14</v>
      </c>
      <c r="DG41" s="58">
        <v>14</v>
      </c>
      <c r="DH41" s="58">
        <v>14</v>
      </c>
      <c r="DI41" s="70">
        <v>14</v>
      </c>
      <c r="DJ41" s="50">
        <v>12.12300499</v>
      </c>
      <c r="DK41" s="58">
        <v>12.274572470000001</v>
      </c>
      <c r="DL41" s="58">
        <v>13.22909771</v>
      </c>
      <c r="DM41" s="37">
        <v>13.90218825</v>
      </c>
      <c r="DN41" s="50">
        <v>13.1575831</v>
      </c>
      <c r="DO41" s="58">
        <v>14.616249460000001</v>
      </c>
      <c r="DP41" s="58">
        <v>13.752066210000001</v>
      </c>
      <c r="DQ41" s="37"/>
    </row>
    <row r="42" spans="1:121" x14ac:dyDescent="0.2">
      <c r="A42" s="6" t="s">
        <v>70</v>
      </c>
      <c r="B42" s="50">
        <v>0</v>
      </c>
      <c r="C42" s="58">
        <v>0</v>
      </c>
      <c r="D42" s="58">
        <v>0</v>
      </c>
      <c r="E42" s="37">
        <v>0</v>
      </c>
      <c r="F42" s="50">
        <v>0</v>
      </c>
      <c r="G42" s="58">
        <v>0</v>
      </c>
      <c r="H42" s="58">
        <v>0</v>
      </c>
      <c r="I42" s="37">
        <v>0</v>
      </c>
      <c r="J42" s="50">
        <v>0</v>
      </c>
      <c r="K42" s="58">
        <v>0</v>
      </c>
      <c r="L42" s="58">
        <v>0</v>
      </c>
      <c r="M42" s="37">
        <v>0</v>
      </c>
      <c r="N42" s="50">
        <v>0</v>
      </c>
      <c r="O42" s="58">
        <v>0</v>
      </c>
      <c r="P42" s="58">
        <v>0</v>
      </c>
      <c r="Q42" s="37">
        <v>0</v>
      </c>
      <c r="R42" s="50">
        <v>0</v>
      </c>
      <c r="S42" s="58">
        <v>0</v>
      </c>
      <c r="T42" s="58">
        <v>0</v>
      </c>
      <c r="U42" s="37">
        <v>0</v>
      </c>
      <c r="V42" s="50">
        <v>0</v>
      </c>
      <c r="W42" s="58">
        <v>0</v>
      </c>
      <c r="X42" s="58">
        <v>0</v>
      </c>
      <c r="Y42" s="37">
        <v>0</v>
      </c>
      <c r="Z42" s="50">
        <v>0</v>
      </c>
      <c r="AA42" s="58">
        <v>0</v>
      </c>
      <c r="AB42" s="58">
        <v>0</v>
      </c>
      <c r="AC42" s="37">
        <v>0</v>
      </c>
      <c r="AD42" s="50">
        <v>0</v>
      </c>
      <c r="AE42" s="58">
        <v>0.99856868300000001</v>
      </c>
      <c r="AF42" s="58">
        <v>0.99758891900000002</v>
      </c>
      <c r="AG42" s="37">
        <v>0.99741310800000005</v>
      </c>
      <c r="AH42" s="50">
        <v>1.9840460870000001</v>
      </c>
      <c r="AI42" s="58">
        <v>1.989841398</v>
      </c>
      <c r="AJ42" s="58">
        <v>1.9901580240000001</v>
      </c>
      <c r="AK42" s="37">
        <v>0.99883260900000004</v>
      </c>
      <c r="AL42" s="50">
        <v>1.9945454869999999</v>
      </c>
      <c r="AM42" s="58">
        <v>1.996123716</v>
      </c>
      <c r="AN42" s="58">
        <v>2</v>
      </c>
      <c r="AO42" s="37">
        <v>0</v>
      </c>
      <c r="AP42" s="50">
        <v>0</v>
      </c>
      <c r="AQ42" s="58">
        <v>1</v>
      </c>
      <c r="AR42" s="58">
        <v>0.99832624700000006</v>
      </c>
      <c r="AS42" s="37">
        <v>1.9976277469999999</v>
      </c>
      <c r="AT42" s="50">
        <v>1.99358627</v>
      </c>
      <c r="AU42" s="58">
        <v>1.9874682610000001</v>
      </c>
      <c r="AV42" s="58">
        <v>1.971095314</v>
      </c>
      <c r="AW42" s="37">
        <v>2.7136969799999999</v>
      </c>
      <c r="AX42" s="50">
        <v>2.7111006020000001</v>
      </c>
      <c r="AY42" s="58">
        <v>2.7166445910000001</v>
      </c>
      <c r="AZ42" s="58">
        <v>2.6759736319999998</v>
      </c>
      <c r="BA42" s="37">
        <v>2.664719829</v>
      </c>
      <c r="BB42" s="50">
        <v>2.645139366</v>
      </c>
      <c r="BC42" s="58">
        <v>2.6419054019999999</v>
      </c>
      <c r="BD42" s="58">
        <v>2.615244911</v>
      </c>
      <c r="BE42" s="37">
        <v>3.5433834700000002</v>
      </c>
      <c r="BF42" s="50">
        <v>3.501035211</v>
      </c>
      <c r="BG42" s="58">
        <v>4.4172252800000003</v>
      </c>
      <c r="BH42" s="58">
        <v>4.3721599979999999</v>
      </c>
      <c r="BI42" s="37">
        <v>3.3922006520000001</v>
      </c>
      <c r="BJ42" s="50">
        <v>3</v>
      </c>
      <c r="BK42" s="58">
        <v>4</v>
      </c>
      <c r="BL42" s="58">
        <v>3</v>
      </c>
      <c r="BM42" s="37">
        <v>3</v>
      </c>
      <c r="BN42" s="50">
        <v>5</v>
      </c>
      <c r="BO42" s="58">
        <v>9</v>
      </c>
      <c r="BP42" s="58">
        <v>8</v>
      </c>
      <c r="BQ42" s="37">
        <v>4</v>
      </c>
      <c r="BR42" s="50">
        <v>4</v>
      </c>
      <c r="BS42" s="58">
        <v>3</v>
      </c>
      <c r="BT42" s="58">
        <v>3</v>
      </c>
      <c r="BU42" s="37">
        <v>7</v>
      </c>
      <c r="BV42" s="50">
        <v>6</v>
      </c>
      <c r="BW42" s="58">
        <v>4</v>
      </c>
      <c r="BX42" s="58">
        <v>4</v>
      </c>
      <c r="BY42" s="37">
        <v>4</v>
      </c>
      <c r="BZ42" s="50">
        <v>4</v>
      </c>
      <c r="CA42" s="58">
        <v>4</v>
      </c>
      <c r="CB42" s="58">
        <v>5</v>
      </c>
      <c r="CC42" s="37">
        <v>4</v>
      </c>
      <c r="CD42" s="50">
        <v>3</v>
      </c>
      <c r="CE42" s="58">
        <v>3</v>
      </c>
      <c r="CF42" s="58">
        <v>3</v>
      </c>
      <c r="CG42" s="37">
        <v>3</v>
      </c>
      <c r="CH42" s="50">
        <v>3</v>
      </c>
      <c r="CI42" s="58">
        <v>4</v>
      </c>
      <c r="CJ42" s="58">
        <v>6</v>
      </c>
      <c r="CK42" s="37">
        <v>6</v>
      </c>
      <c r="CL42" s="50">
        <v>6</v>
      </c>
      <c r="CM42" s="58">
        <v>7</v>
      </c>
      <c r="CN42" s="58">
        <v>8</v>
      </c>
      <c r="CO42" s="37">
        <v>7</v>
      </c>
      <c r="CP42" s="50">
        <v>8</v>
      </c>
      <c r="CQ42" s="58">
        <v>8</v>
      </c>
      <c r="CR42" s="58">
        <v>8</v>
      </c>
      <c r="CS42" s="37">
        <v>11</v>
      </c>
      <c r="CT42" s="50">
        <v>13</v>
      </c>
      <c r="CU42" s="58">
        <v>16</v>
      </c>
      <c r="CV42" s="58">
        <v>15</v>
      </c>
      <c r="CW42" s="37">
        <v>13</v>
      </c>
      <c r="CX42" s="50">
        <v>16</v>
      </c>
      <c r="CY42" s="58">
        <v>15</v>
      </c>
      <c r="CZ42" s="58">
        <v>15</v>
      </c>
      <c r="DA42" s="37">
        <v>16</v>
      </c>
      <c r="DB42" s="50">
        <v>21</v>
      </c>
      <c r="DC42" s="58">
        <v>22</v>
      </c>
      <c r="DD42" s="58">
        <v>21</v>
      </c>
      <c r="DE42" s="37">
        <v>24</v>
      </c>
      <c r="DF42" s="50">
        <v>25</v>
      </c>
      <c r="DG42" s="58">
        <v>23</v>
      </c>
      <c r="DH42" s="58">
        <v>21</v>
      </c>
      <c r="DI42" s="70">
        <v>20</v>
      </c>
      <c r="DJ42" s="50">
        <v>17.702385069999998</v>
      </c>
      <c r="DK42" s="58">
        <v>17.835411239999999</v>
      </c>
      <c r="DL42" s="58">
        <v>19.619762399999999</v>
      </c>
      <c r="DM42" s="37">
        <v>18.50008918</v>
      </c>
      <c r="DN42" s="50">
        <v>19.693923959999999</v>
      </c>
      <c r="DO42" s="58">
        <v>21.799721770000001</v>
      </c>
      <c r="DP42" s="58">
        <v>20.948027440000001</v>
      </c>
      <c r="DQ42" s="37"/>
    </row>
    <row r="43" spans="1:121" x14ac:dyDescent="0.2">
      <c r="A43" s="6" t="s">
        <v>71</v>
      </c>
      <c r="B43" s="50">
        <v>0</v>
      </c>
      <c r="C43" s="58">
        <v>0</v>
      </c>
      <c r="D43" s="58">
        <v>0</v>
      </c>
      <c r="E43" s="37">
        <v>0</v>
      </c>
      <c r="F43" s="50">
        <v>0</v>
      </c>
      <c r="G43" s="58">
        <v>0</v>
      </c>
      <c r="H43" s="58">
        <v>0.96257177800000004</v>
      </c>
      <c r="I43" s="37">
        <v>0.96216885200000002</v>
      </c>
      <c r="J43" s="50">
        <v>0.96282786399999998</v>
      </c>
      <c r="K43" s="58">
        <v>0.96304423500000003</v>
      </c>
      <c r="L43" s="58">
        <v>0.96245300899999997</v>
      </c>
      <c r="M43" s="37">
        <v>0.96272408700000001</v>
      </c>
      <c r="N43" s="50">
        <v>0.98181497699999998</v>
      </c>
      <c r="O43" s="58">
        <v>0.98107112100000005</v>
      </c>
      <c r="P43" s="58">
        <v>0.98126390500000005</v>
      </c>
      <c r="Q43" s="37">
        <v>0.98162376100000004</v>
      </c>
      <c r="R43" s="50">
        <v>0.96908141699999995</v>
      </c>
      <c r="S43" s="58">
        <v>0.98120727799999996</v>
      </c>
      <c r="T43" s="58">
        <v>0.95310473699999998</v>
      </c>
      <c r="U43" s="37">
        <v>0.98152300999999997</v>
      </c>
      <c r="V43" s="50">
        <v>0.98144607900000003</v>
      </c>
      <c r="W43" s="58">
        <v>1.9523605829999999</v>
      </c>
      <c r="X43" s="58">
        <v>1.95157593</v>
      </c>
      <c r="Y43" s="37">
        <v>1.9517314720000001</v>
      </c>
      <c r="Z43" s="50">
        <v>1.94644515</v>
      </c>
      <c r="AA43" s="58">
        <v>0.98148648000000005</v>
      </c>
      <c r="AB43" s="58">
        <v>0.99796912900000001</v>
      </c>
      <c r="AC43" s="37">
        <v>0.99785432699999999</v>
      </c>
      <c r="AD43" s="50">
        <v>0.99864603699999999</v>
      </c>
      <c r="AE43" s="58">
        <v>0</v>
      </c>
      <c r="AF43" s="58">
        <v>0</v>
      </c>
      <c r="AG43" s="37">
        <v>0</v>
      </c>
      <c r="AH43" s="50">
        <v>0</v>
      </c>
      <c r="AI43" s="58">
        <v>0</v>
      </c>
      <c r="AJ43" s="58">
        <v>0</v>
      </c>
      <c r="AK43" s="37">
        <v>0</v>
      </c>
      <c r="AL43" s="50">
        <v>0</v>
      </c>
      <c r="AM43" s="58">
        <v>0</v>
      </c>
      <c r="AN43" s="58">
        <v>0</v>
      </c>
      <c r="AO43" s="37">
        <v>0</v>
      </c>
      <c r="AP43" s="50">
        <v>0</v>
      </c>
      <c r="AQ43" s="58">
        <v>0</v>
      </c>
      <c r="AR43" s="58">
        <v>0</v>
      </c>
      <c r="AS43" s="37">
        <v>0</v>
      </c>
      <c r="AT43" s="50">
        <v>0.99454361099999999</v>
      </c>
      <c r="AU43" s="58">
        <v>0.98925741899999997</v>
      </c>
      <c r="AV43" s="58">
        <v>0.97091881700000005</v>
      </c>
      <c r="AW43" s="37">
        <v>0.96584255600000002</v>
      </c>
      <c r="AX43" s="50">
        <v>1.878587027</v>
      </c>
      <c r="AY43" s="58">
        <v>2.8168886930000001</v>
      </c>
      <c r="AZ43" s="58">
        <v>2.7478330720000002</v>
      </c>
      <c r="BA43" s="37">
        <v>2.7634099160000001</v>
      </c>
      <c r="BB43" s="50">
        <v>2.6992379400000002</v>
      </c>
      <c r="BC43" s="58">
        <v>2.675306628</v>
      </c>
      <c r="BD43" s="58">
        <v>2.677159837</v>
      </c>
      <c r="BE43" s="37">
        <v>6.037496033</v>
      </c>
      <c r="BF43" s="50">
        <v>6.8336912190000003</v>
      </c>
      <c r="BG43" s="58">
        <v>6.8022037729999996</v>
      </c>
      <c r="BH43" s="58">
        <v>5.8259293029999997</v>
      </c>
      <c r="BI43" s="37">
        <v>7.3771407030000002</v>
      </c>
      <c r="BJ43" s="50">
        <v>6</v>
      </c>
      <c r="BK43" s="58">
        <v>6</v>
      </c>
      <c r="BL43" s="58">
        <v>7</v>
      </c>
      <c r="BM43" s="37">
        <v>6</v>
      </c>
      <c r="BN43" s="50">
        <v>5</v>
      </c>
      <c r="BO43" s="58">
        <v>6</v>
      </c>
      <c r="BP43" s="58">
        <v>6</v>
      </c>
      <c r="BQ43" s="37">
        <v>6</v>
      </c>
      <c r="BR43" s="50">
        <v>6</v>
      </c>
      <c r="BS43" s="58">
        <v>5</v>
      </c>
      <c r="BT43" s="58">
        <v>7</v>
      </c>
      <c r="BU43" s="37">
        <v>8</v>
      </c>
      <c r="BV43" s="50">
        <v>7</v>
      </c>
      <c r="BW43" s="58">
        <v>9</v>
      </c>
      <c r="BX43" s="58">
        <v>9</v>
      </c>
      <c r="BY43" s="37">
        <v>7</v>
      </c>
      <c r="BZ43" s="50">
        <v>7</v>
      </c>
      <c r="CA43" s="58">
        <v>7</v>
      </c>
      <c r="CB43" s="58">
        <v>7</v>
      </c>
      <c r="CC43" s="37">
        <v>9</v>
      </c>
      <c r="CD43" s="50">
        <v>9</v>
      </c>
      <c r="CE43" s="58">
        <v>13</v>
      </c>
      <c r="CF43" s="58">
        <v>11</v>
      </c>
      <c r="CG43" s="37">
        <v>9</v>
      </c>
      <c r="CH43" s="50">
        <v>7</v>
      </c>
      <c r="CI43" s="58">
        <v>13</v>
      </c>
      <c r="CJ43" s="58">
        <v>12</v>
      </c>
      <c r="CK43" s="37">
        <v>13</v>
      </c>
      <c r="CL43" s="50">
        <v>14</v>
      </c>
      <c r="CM43" s="58">
        <v>14</v>
      </c>
      <c r="CN43" s="58">
        <v>13</v>
      </c>
      <c r="CO43" s="37">
        <v>13</v>
      </c>
      <c r="CP43" s="50">
        <v>14</v>
      </c>
      <c r="CQ43" s="58">
        <v>14</v>
      </c>
      <c r="CR43" s="58">
        <v>15</v>
      </c>
      <c r="CS43" s="37">
        <v>14</v>
      </c>
      <c r="CT43" s="50">
        <v>19</v>
      </c>
      <c r="CU43" s="58">
        <v>21</v>
      </c>
      <c r="CV43" s="58">
        <v>19.366711169999999</v>
      </c>
      <c r="CW43" s="37">
        <v>20.372841080000001</v>
      </c>
      <c r="CX43" s="50">
        <v>22.35541782</v>
      </c>
      <c r="CY43" s="58">
        <v>26.355225539999999</v>
      </c>
      <c r="CZ43" s="58">
        <v>26.356385100000001</v>
      </c>
      <c r="DA43" s="37">
        <v>24.36089883</v>
      </c>
      <c r="DB43" s="50">
        <v>29.364018909999999</v>
      </c>
      <c r="DC43" s="58">
        <v>32.355024870000001</v>
      </c>
      <c r="DD43" s="58">
        <v>29.351195799999999</v>
      </c>
      <c r="DE43" s="37">
        <v>26</v>
      </c>
      <c r="DF43" s="50">
        <v>37</v>
      </c>
      <c r="DG43" s="58">
        <v>35</v>
      </c>
      <c r="DH43" s="58">
        <v>36</v>
      </c>
      <c r="DI43" s="70">
        <v>29</v>
      </c>
      <c r="DJ43" s="50">
        <v>37.625907120000001</v>
      </c>
      <c r="DK43" s="58">
        <v>41.860472190000003</v>
      </c>
      <c r="DL43" s="58">
        <v>40.356777520000001</v>
      </c>
      <c r="DM43" s="37">
        <v>40.162750510000002</v>
      </c>
      <c r="DN43" s="50">
        <v>36.672846659999998</v>
      </c>
      <c r="DO43" s="58">
        <v>39.547895879999999</v>
      </c>
      <c r="DP43" s="58">
        <v>36.858633519999998</v>
      </c>
      <c r="DQ43" s="37"/>
    </row>
    <row r="44" spans="1:121" x14ac:dyDescent="0.2">
      <c r="A44" s="6" t="s">
        <v>72</v>
      </c>
      <c r="B44" s="50">
        <v>0</v>
      </c>
      <c r="C44" s="58">
        <v>0</v>
      </c>
      <c r="D44" s="58">
        <v>0</v>
      </c>
      <c r="E44" s="37">
        <v>0</v>
      </c>
      <c r="F44" s="50">
        <v>0</v>
      </c>
      <c r="G44" s="58">
        <v>0</v>
      </c>
      <c r="H44" s="58">
        <v>0</v>
      </c>
      <c r="I44" s="37">
        <v>0</v>
      </c>
      <c r="J44" s="50">
        <v>0</v>
      </c>
      <c r="K44" s="58">
        <v>0</v>
      </c>
      <c r="L44" s="58">
        <v>0</v>
      </c>
      <c r="M44" s="37">
        <v>0</v>
      </c>
      <c r="N44" s="50">
        <v>0</v>
      </c>
      <c r="O44" s="58">
        <v>0.92992681399999999</v>
      </c>
      <c r="P44" s="58">
        <v>0</v>
      </c>
      <c r="Q44" s="37">
        <v>0</v>
      </c>
      <c r="R44" s="50">
        <v>0.93384315299999998</v>
      </c>
      <c r="S44" s="58">
        <v>0.93566734100000004</v>
      </c>
      <c r="T44" s="58">
        <v>0.93398320899999998</v>
      </c>
      <c r="U44" s="37">
        <v>0.93596668500000002</v>
      </c>
      <c r="V44" s="50">
        <v>0.93629932699999996</v>
      </c>
      <c r="W44" s="58">
        <v>0.93185047200000004</v>
      </c>
      <c r="X44" s="58">
        <v>0.92978605400000003</v>
      </c>
      <c r="Y44" s="37">
        <v>0.93016362600000002</v>
      </c>
      <c r="Z44" s="50">
        <v>0.93066295799999998</v>
      </c>
      <c r="AA44" s="58">
        <v>0.92605958700000002</v>
      </c>
      <c r="AB44" s="58">
        <v>0.99281030199999998</v>
      </c>
      <c r="AC44" s="37">
        <v>0</v>
      </c>
      <c r="AD44" s="50">
        <v>0</v>
      </c>
      <c r="AE44" s="58">
        <v>0</v>
      </c>
      <c r="AF44" s="58">
        <v>0</v>
      </c>
      <c r="AG44" s="37">
        <v>0.98654745499999996</v>
      </c>
      <c r="AH44" s="50">
        <v>0.98583151199999997</v>
      </c>
      <c r="AI44" s="58">
        <v>0.98992566000000004</v>
      </c>
      <c r="AJ44" s="58">
        <v>0.98948866400000002</v>
      </c>
      <c r="AK44" s="37">
        <v>0.99331099300000003</v>
      </c>
      <c r="AL44" s="50">
        <v>0.98949398899999996</v>
      </c>
      <c r="AM44" s="58">
        <v>0.99139028600000001</v>
      </c>
      <c r="AN44" s="58">
        <v>1</v>
      </c>
      <c r="AO44" s="37">
        <v>0</v>
      </c>
      <c r="AP44" s="50">
        <v>0</v>
      </c>
      <c r="AQ44" s="58">
        <v>0</v>
      </c>
      <c r="AR44" s="58">
        <v>0</v>
      </c>
      <c r="AS44" s="37">
        <v>0</v>
      </c>
      <c r="AT44" s="50">
        <v>0</v>
      </c>
      <c r="AU44" s="58">
        <v>0</v>
      </c>
      <c r="AV44" s="58">
        <v>0</v>
      </c>
      <c r="AW44" s="37">
        <v>0</v>
      </c>
      <c r="AX44" s="50">
        <v>0</v>
      </c>
      <c r="AY44" s="58">
        <v>0</v>
      </c>
      <c r="AZ44" s="58">
        <v>0</v>
      </c>
      <c r="BA44" s="37">
        <v>0</v>
      </c>
      <c r="BB44" s="50">
        <v>0</v>
      </c>
      <c r="BC44" s="58">
        <v>0</v>
      </c>
      <c r="BD44" s="58">
        <v>0</v>
      </c>
      <c r="BE44" s="37">
        <v>0</v>
      </c>
      <c r="BF44" s="50">
        <v>0</v>
      </c>
      <c r="BG44" s="58">
        <v>0</v>
      </c>
      <c r="BH44" s="58">
        <v>0</v>
      </c>
      <c r="BI44" s="37">
        <v>0</v>
      </c>
      <c r="BJ44" s="50">
        <v>0</v>
      </c>
      <c r="BK44" s="58">
        <v>0</v>
      </c>
      <c r="BL44" s="58">
        <v>0</v>
      </c>
      <c r="BM44" s="37">
        <v>0</v>
      </c>
      <c r="BN44" s="50">
        <v>0</v>
      </c>
      <c r="BO44" s="58">
        <v>0</v>
      </c>
      <c r="BP44" s="58">
        <v>0</v>
      </c>
      <c r="BQ44" s="37">
        <v>0</v>
      </c>
      <c r="BR44" s="50">
        <v>0</v>
      </c>
      <c r="BS44" s="58">
        <v>0</v>
      </c>
      <c r="BT44" s="58">
        <v>0</v>
      </c>
      <c r="BU44" s="37">
        <v>0</v>
      </c>
      <c r="BV44" s="50">
        <v>1</v>
      </c>
      <c r="BW44" s="58">
        <v>1</v>
      </c>
      <c r="BX44" s="58">
        <v>1</v>
      </c>
      <c r="BY44" s="37">
        <v>1</v>
      </c>
      <c r="BZ44" s="50">
        <v>1</v>
      </c>
      <c r="CA44" s="58">
        <v>1</v>
      </c>
      <c r="CB44" s="58">
        <v>1</v>
      </c>
      <c r="CC44" s="37">
        <v>1</v>
      </c>
      <c r="CD44" s="50">
        <v>0</v>
      </c>
      <c r="CE44" s="58">
        <v>0</v>
      </c>
      <c r="CF44" s="58">
        <v>0</v>
      </c>
      <c r="CG44" s="37">
        <v>0</v>
      </c>
      <c r="CH44" s="50">
        <v>0</v>
      </c>
      <c r="CI44" s="58">
        <v>0</v>
      </c>
      <c r="CJ44" s="58">
        <v>1</v>
      </c>
      <c r="CK44" s="37">
        <v>1</v>
      </c>
      <c r="CL44" s="50">
        <v>0</v>
      </c>
      <c r="CM44" s="58">
        <v>0</v>
      </c>
      <c r="CN44" s="58">
        <v>0</v>
      </c>
      <c r="CO44" s="37">
        <v>2</v>
      </c>
      <c r="CP44" s="50">
        <v>1</v>
      </c>
      <c r="CQ44" s="58">
        <v>1</v>
      </c>
      <c r="CR44" s="58">
        <v>1</v>
      </c>
      <c r="CS44" s="37">
        <v>1</v>
      </c>
      <c r="CT44" s="50">
        <v>1</v>
      </c>
      <c r="CU44" s="58">
        <v>1</v>
      </c>
      <c r="CV44" s="58">
        <v>1</v>
      </c>
      <c r="CW44" s="37">
        <v>3</v>
      </c>
      <c r="CX44" s="50">
        <v>3</v>
      </c>
      <c r="CY44" s="58">
        <v>2</v>
      </c>
      <c r="CZ44" s="58">
        <v>4</v>
      </c>
      <c r="DA44" s="37">
        <v>2</v>
      </c>
      <c r="DB44" s="50">
        <v>4</v>
      </c>
      <c r="DC44" s="58">
        <v>2</v>
      </c>
      <c r="DD44" s="58">
        <v>3</v>
      </c>
      <c r="DE44" s="37">
        <v>4</v>
      </c>
      <c r="DF44" s="50">
        <v>6</v>
      </c>
      <c r="DG44" s="58">
        <v>7</v>
      </c>
      <c r="DH44" s="58">
        <v>4</v>
      </c>
      <c r="DI44" s="70">
        <v>4</v>
      </c>
      <c r="DJ44" s="50">
        <v>3.366134695</v>
      </c>
      <c r="DK44" s="58">
        <v>4.2821574189999998</v>
      </c>
      <c r="DL44" s="58">
        <v>4.2578587399999996</v>
      </c>
      <c r="DM44" s="37">
        <v>5.8909190499999999</v>
      </c>
      <c r="DN44" s="50">
        <v>7.5508996829999999</v>
      </c>
      <c r="DO44" s="58">
        <v>5.8299912699999998</v>
      </c>
      <c r="DP44" s="58">
        <v>3.961425261</v>
      </c>
      <c r="DQ44" s="37"/>
    </row>
    <row r="45" spans="1:121" x14ac:dyDescent="0.2">
      <c r="A45" s="6" t="s">
        <v>73</v>
      </c>
      <c r="B45" s="50">
        <v>4.704986323</v>
      </c>
      <c r="C45" s="58">
        <v>3.7838261329999998</v>
      </c>
      <c r="D45" s="58">
        <v>3.780803004</v>
      </c>
      <c r="E45" s="37">
        <v>3.7772265639999998</v>
      </c>
      <c r="F45" s="50">
        <v>3.776118705</v>
      </c>
      <c r="G45" s="58">
        <v>0</v>
      </c>
      <c r="H45" s="58">
        <v>0</v>
      </c>
      <c r="I45" s="37">
        <v>0</v>
      </c>
      <c r="J45" s="50">
        <v>0</v>
      </c>
      <c r="K45" s="58">
        <v>0</v>
      </c>
      <c r="L45" s="58">
        <v>0</v>
      </c>
      <c r="M45" s="37">
        <v>0</v>
      </c>
      <c r="N45" s="50">
        <v>0</v>
      </c>
      <c r="O45" s="58">
        <v>0</v>
      </c>
      <c r="P45" s="58">
        <v>0</v>
      </c>
      <c r="Q45" s="37">
        <v>0</v>
      </c>
      <c r="R45" s="50">
        <v>0</v>
      </c>
      <c r="S45" s="58">
        <v>0</v>
      </c>
      <c r="T45" s="58">
        <v>0</v>
      </c>
      <c r="U45" s="37">
        <v>0</v>
      </c>
      <c r="V45" s="50">
        <v>0</v>
      </c>
      <c r="W45" s="58">
        <v>1.8965619789999999</v>
      </c>
      <c r="X45" s="58">
        <v>1.8941659500000001</v>
      </c>
      <c r="Y45" s="37">
        <v>1.893734512</v>
      </c>
      <c r="Z45" s="50">
        <v>1.891166262</v>
      </c>
      <c r="AA45" s="58">
        <v>1.896186323</v>
      </c>
      <c r="AB45" s="58">
        <v>0.99559332</v>
      </c>
      <c r="AC45" s="37">
        <v>0</v>
      </c>
      <c r="AD45" s="50">
        <v>0</v>
      </c>
      <c r="AE45" s="58">
        <v>0</v>
      </c>
      <c r="AF45" s="58">
        <v>0</v>
      </c>
      <c r="AG45" s="37">
        <v>0</v>
      </c>
      <c r="AH45" s="50">
        <v>0</v>
      </c>
      <c r="AI45" s="58">
        <v>0</v>
      </c>
      <c r="AJ45" s="58">
        <v>0</v>
      </c>
      <c r="AK45" s="37">
        <v>0</v>
      </c>
      <c r="AL45" s="50">
        <v>0</v>
      </c>
      <c r="AM45" s="58">
        <v>0</v>
      </c>
      <c r="AN45" s="58">
        <v>0</v>
      </c>
      <c r="AO45" s="37">
        <v>0</v>
      </c>
      <c r="AP45" s="50">
        <v>0</v>
      </c>
      <c r="AQ45" s="58">
        <v>0</v>
      </c>
      <c r="AR45" s="58">
        <v>0</v>
      </c>
      <c r="AS45" s="37">
        <v>0</v>
      </c>
      <c r="AT45" s="50">
        <v>0.98990294400000001</v>
      </c>
      <c r="AU45" s="58">
        <v>1.969789888</v>
      </c>
      <c r="AV45" s="58">
        <v>1.932750456</v>
      </c>
      <c r="AW45" s="37">
        <v>1.9316576379999999</v>
      </c>
      <c r="AX45" s="50">
        <v>1.860710833</v>
      </c>
      <c r="AY45" s="58">
        <v>1.841684442</v>
      </c>
      <c r="AZ45" s="58">
        <v>0.92212691300000005</v>
      </c>
      <c r="BA45" s="37">
        <v>0.92564933699999996</v>
      </c>
      <c r="BB45" s="50">
        <v>0.90935760399999999</v>
      </c>
      <c r="BC45" s="58">
        <v>0.89612850600000005</v>
      </c>
      <c r="BD45" s="58">
        <v>3.2093263790000002</v>
      </c>
      <c r="BE45" s="37">
        <v>3.5066389340000002</v>
      </c>
      <c r="BF45" s="50">
        <v>5.849262177</v>
      </c>
      <c r="BG45" s="58">
        <v>10.97880239</v>
      </c>
      <c r="BH45" s="58">
        <v>11.91282565</v>
      </c>
      <c r="BI45" s="37">
        <v>11.988651819999999</v>
      </c>
      <c r="BJ45" s="50">
        <v>14</v>
      </c>
      <c r="BK45" s="58">
        <v>18</v>
      </c>
      <c r="BL45" s="58">
        <v>21</v>
      </c>
      <c r="BM45" s="37">
        <v>20</v>
      </c>
      <c r="BN45" s="50">
        <v>18</v>
      </c>
      <c r="BO45" s="58">
        <v>19</v>
      </c>
      <c r="BP45" s="58">
        <v>19</v>
      </c>
      <c r="BQ45" s="37">
        <v>18</v>
      </c>
      <c r="BR45" s="50">
        <v>19</v>
      </c>
      <c r="BS45" s="58">
        <v>17</v>
      </c>
      <c r="BT45" s="58">
        <v>16</v>
      </c>
      <c r="BU45" s="37">
        <v>14</v>
      </c>
      <c r="BV45" s="50">
        <v>15</v>
      </c>
      <c r="BW45" s="58">
        <v>16</v>
      </c>
      <c r="BX45" s="58">
        <v>15</v>
      </c>
      <c r="BY45" s="37">
        <v>15</v>
      </c>
      <c r="BZ45" s="50">
        <v>15</v>
      </c>
      <c r="CA45" s="58">
        <v>15</v>
      </c>
      <c r="CB45" s="58">
        <v>15</v>
      </c>
      <c r="CC45" s="37">
        <v>15</v>
      </c>
      <c r="CD45" s="50">
        <v>13</v>
      </c>
      <c r="CE45" s="58">
        <v>13</v>
      </c>
      <c r="CF45" s="58">
        <v>11</v>
      </c>
      <c r="CG45" s="37">
        <v>6</v>
      </c>
      <c r="CH45" s="50">
        <v>2</v>
      </c>
      <c r="CI45" s="58">
        <v>2</v>
      </c>
      <c r="CJ45" s="58">
        <v>1</v>
      </c>
      <c r="CK45" s="37">
        <v>0</v>
      </c>
      <c r="CL45" s="50">
        <v>1.459338791</v>
      </c>
      <c r="CM45" s="58">
        <v>1.43367939</v>
      </c>
      <c r="CN45" s="58">
        <v>2.406358284</v>
      </c>
      <c r="CO45" s="37">
        <v>2.3851038820000001</v>
      </c>
      <c r="CP45" s="50">
        <v>2.3988599480000001</v>
      </c>
      <c r="CQ45" s="58">
        <v>2.3876625370000002</v>
      </c>
      <c r="CR45" s="58">
        <v>3.3813120219999999</v>
      </c>
      <c r="CS45" s="37">
        <v>4</v>
      </c>
      <c r="CT45" s="50">
        <v>5</v>
      </c>
      <c r="CU45" s="58">
        <v>6</v>
      </c>
      <c r="CV45" s="58">
        <v>4</v>
      </c>
      <c r="CW45" s="37">
        <v>5</v>
      </c>
      <c r="CX45" s="50">
        <v>5</v>
      </c>
      <c r="CY45" s="58">
        <v>5</v>
      </c>
      <c r="CZ45" s="58">
        <v>6</v>
      </c>
      <c r="DA45" s="37">
        <v>4</v>
      </c>
      <c r="DB45" s="50">
        <v>5</v>
      </c>
      <c r="DC45" s="58">
        <v>5</v>
      </c>
      <c r="DD45" s="58">
        <v>4</v>
      </c>
      <c r="DE45" s="37">
        <v>4</v>
      </c>
      <c r="DF45" s="50">
        <v>3</v>
      </c>
      <c r="DG45" s="58">
        <v>5</v>
      </c>
      <c r="DH45" s="58">
        <v>4</v>
      </c>
      <c r="DI45" s="70">
        <v>4</v>
      </c>
      <c r="DJ45" s="50">
        <v>4.1560040359999997</v>
      </c>
      <c r="DK45" s="58">
        <v>4.1710335430000001</v>
      </c>
      <c r="DL45" s="58">
        <v>3.3571229379999998</v>
      </c>
      <c r="DM45" s="37">
        <v>3.358855309</v>
      </c>
      <c r="DN45" s="50">
        <v>3.2088359550000001</v>
      </c>
      <c r="DO45" s="58">
        <v>3.1695064799999999</v>
      </c>
      <c r="DP45" s="58">
        <v>3.2092994020000001</v>
      </c>
      <c r="DQ45" s="37"/>
    </row>
    <row r="46" spans="1:121" x14ac:dyDescent="0.2">
      <c r="A46" s="6" t="s">
        <v>74</v>
      </c>
      <c r="B46" s="50">
        <v>1.9239195419999999</v>
      </c>
      <c r="C46" s="58">
        <v>1.925393205</v>
      </c>
      <c r="D46" s="58">
        <v>1.9243354770000001</v>
      </c>
      <c r="E46" s="37">
        <v>1.923227013</v>
      </c>
      <c r="F46" s="50">
        <v>0.95711565300000001</v>
      </c>
      <c r="G46" s="58">
        <v>1.920002963</v>
      </c>
      <c r="H46" s="58">
        <v>1.920634363</v>
      </c>
      <c r="I46" s="37">
        <v>1.9198011070000001</v>
      </c>
      <c r="J46" s="50">
        <v>1.9211864160000001</v>
      </c>
      <c r="K46" s="58">
        <v>0.95854247800000003</v>
      </c>
      <c r="L46" s="58">
        <v>0.95795169599999996</v>
      </c>
      <c r="M46" s="37">
        <v>0.96272408700000001</v>
      </c>
      <c r="N46" s="50">
        <v>1.9254620689999999</v>
      </c>
      <c r="O46" s="58">
        <v>1.91694966</v>
      </c>
      <c r="P46" s="58">
        <v>3.7641821480000002</v>
      </c>
      <c r="Q46" s="37">
        <v>1.909794201</v>
      </c>
      <c r="R46" s="50">
        <v>0.98341115499999998</v>
      </c>
      <c r="S46" s="58">
        <v>0.98316780400000003</v>
      </c>
      <c r="T46" s="58">
        <v>0.97782736299999995</v>
      </c>
      <c r="U46" s="37">
        <v>2.86308476</v>
      </c>
      <c r="V46" s="50">
        <v>2.8602085179999999</v>
      </c>
      <c r="W46" s="58">
        <v>2.853217688</v>
      </c>
      <c r="X46" s="58">
        <v>3.7772179160000001</v>
      </c>
      <c r="Y46" s="37">
        <v>4.71630152</v>
      </c>
      <c r="Z46" s="50">
        <v>3.7813742619999999</v>
      </c>
      <c r="AA46" s="58">
        <v>3.7624137360000001</v>
      </c>
      <c r="AB46" s="58">
        <v>3.9767843389999999</v>
      </c>
      <c r="AC46" s="37">
        <v>3.9762778000000001</v>
      </c>
      <c r="AD46" s="50">
        <v>3.9833114159999998</v>
      </c>
      <c r="AE46" s="58">
        <v>3.9845142550000001</v>
      </c>
      <c r="AF46" s="58">
        <v>4.9669664060000001</v>
      </c>
      <c r="AG46" s="37">
        <v>5.9618641920000002</v>
      </c>
      <c r="AH46" s="50">
        <v>5.95941835</v>
      </c>
      <c r="AI46" s="58">
        <v>5.9663797479999996</v>
      </c>
      <c r="AJ46" s="58">
        <v>5.9592913559999996</v>
      </c>
      <c r="AK46" s="37">
        <v>6.9675069389999997</v>
      </c>
      <c r="AL46" s="50">
        <v>6.952408395</v>
      </c>
      <c r="AM46" s="58">
        <v>6.9525489829999998</v>
      </c>
      <c r="AN46" s="58">
        <v>6.9587368290000002</v>
      </c>
      <c r="AO46" s="37">
        <v>5.9780836749999997</v>
      </c>
      <c r="AP46" s="50">
        <v>5.9685461139999996</v>
      </c>
      <c r="AQ46" s="58">
        <v>6.9590839630000003</v>
      </c>
      <c r="AR46" s="58">
        <v>6.9334368240000002</v>
      </c>
      <c r="AS46" s="37">
        <v>6.9500658770000001</v>
      </c>
      <c r="AT46" s="50">
        <v>6.9077266929999999</v>
      </c>
      <c r="AU46" s="58">
        <v>6.8510205380000002</v>
      </c>
      <c r="AV46" s="58">
        <v>6.7182748380000001</v>
      </c>
      <c r="AW46" s="37">
        <v>5.7616068309999999</v>
      </c>
      <c r="AX46" s="50">
        <v>6.4849235719999996</v>
      </c>
      <c r="AY46" s="58">
        <v>7.3631766770000002</v>
      </c>
      <c r="AZ46" s="58">
        <v>7.1728843429999998</v>
      </c>
      <c r="BA46" s="37">
        <v>7.1000482570000001</v>
      </c>
      <c r="BB46" s="50">
        <v>6.1582661669999998</v>
      </c>
      <c r="BC46" s="58">
        <v>5.1830129979999997</v>
      </c>
      <c r="BD46" s="58">
        <v>4.1582941240000002</v>
      </c>
      <c r="BE46" s="37">
        <v>4.274993652</v>
      </c>
      <c r="BF46" s="50">
        <v>5.1813835150000003</v>
      </c>
      <c r="BG46" s="58">
        <v>6.6883569850000004</v>
      </c>
      <c r="BH46" s="58">
        <v>7.1171030929999999</v>
      </c>
      <c r="BI46" s="37">
        <v>6.6973570709999999</v>
      </c>
      <c r="BJ46" s="50">
        <v>7</v>
      </c>
      <c r="BK46" s="58">
        <v>9</v>
      </c>
      <c r="BL46" s="58">
        <v>12</v>
      </c>
      <c r="BM46" s="37">
        <v>12</v>
      </c>
      <c r="BN46" s="50">
        <v>13</v>
      </c>
      <c r="BO46" s="58">
        <v>12</v>
      </c>
      <c r="BP46" s="58">
        <v>11</v>
      </c>
      <c r="BQ46" s="37">
        <v>12</v>
      </c>
      <c r="BR46" s="50">
        <v>12</v>
      </c>
      <c r="BS46" s="58">
        <v>12</v>
      </c>
      <c r="BT46" s="58">
        <v>11</v>
      </c>
      <c r="BU46" s="37">
        <v>11</v>
      </c>
      <c r="BV46" s="50">
        <v>11.37884624</v>
      </c>
      <c r="BW46" s="58">
        <v>11.36714637</v>
      </c>
      <c r="BX46" s="58">
        <v>11.3631212</v>
      </c>
      <c r="BY46" s="37">
        <v>12.36938834</v>
      </c>
      <c r="BZ46" s="50">
        <v>11.42452243</v>
      </c>
      <c r="CA46" s="58">
        <v>19.42229433</v>
      </c>
      <c r="CB46" s="58">
        <v>22.430110500000001</v>
      </c>
      <c r="CC46" s="37">
        <v>14.43573303</v>
      </c>
      <c r="CD46" s="50">
        <v>14</v>
      </c>
      <c r="CE46" s="58">
        <v>14</v>
      </c>
      <c r="CF46" s="58">
        <v>16</v>
      </c>
      <c r="CG46" s="37">
        <v>16</v>
      </c>
      <c r="CH46" s="50">
        <v>16</v>
      </c>
      <c r="CI46" s="58">
        <v>16</v>
      </c>
      <c r="CJ46" s="58">
        <v>16</v>
      </c>
      <c r="CK46" s="37">
        <v>12</v>
      </c>
      <c r="CL46" s="50">
        <v>12</v>
      </c>
      <c r="CM46" s="58">
        <v>16</v>
      </c>
      <c r="CN46" s="58">
        <v>17</v>
      </c>
      <c r="CO46" s="37">
        <v>17</v>
      </c>
      <c r="CP46" s="50">
        <v>17</v>
      </c>
      <c r="CQ46" s="58">
        <v>16</v>
      </c>
      <c r="CR46" s="58">
        <v>16</v>
      </c>
      <c r="CS46" s="37">
        <v>15</v>
      </c>
      <c r="CT46" s="50">
        <v>16</v>
      </c>
      <c r="CU46" s="58">
        <v>16</v>
      </c>
      <c r="CV46" s="58">
        <v>16</v>
      </c>
      <c r="CW46" s="37">
        <v>18</v>
      </c>
      <c r="CX46" s="50">
        <v>18</v>
      </c>
      <c r="CY46" s="58">
        <v>19</v>
      </c>
      <c r="CZ46" s="58">
        <v>20</v>
      </c>
      <c r="DA46" s="37">
        <v>20</v>
      </c>
      <c r="DB46" s="50">
        <v>20</v>
      </c>
      <c r="DC46" s="58">
        <v>21</v>
      </c>
      <c r="DD46" s="58">
        <v>26</v>
      </c>
      <c r="DE46" s="37">
        <v>25</v>
      </c>
      <c r="DF46" s="50">
        <v>27</v>
      </c>
      <c r="DG46" s="58">
        <v>29</v>
      </c>
      <c r="DH46" s="58">
        <v>30</v>
      </c>
      <c r="DI46" s="70">
        <v>29</v>
      </c>
      <c r="DJ46" s="50">
        <v>25.949110399999999</v>
      </c>
      <c r="DK46" s="58">
        <v>26.05662749</v>
      </c>
      <c r="DL46" s="58">
        <v>26.707024319999999</v>
      </c>
      <c r="DM46" s="37">
        <v>29.426270460000001</v>
      </c>
      <c r="DN46" s="50">
        <v>31.72804558</v>
      </c>
      <c r="DO46" s="58">
        <v>33.484271239999998</v>
      </c>
      <c r="DP46" s="58">
        <v>38.141766939999997</v>
      </c>
      <c r="DQ46" s="37"/>
    </row>
    <row r="47" spans="1:121" x14ac:dyDescent="0.2">
      <c r="A47" s="6" t="s">
        <v>75</v>
      </c>
      <c r="B47" s="50">
        <v>0.94974016500000003</v>
      </c>
      <c r="C47" s="58">
        <v>0.95098836600000003</v>
      </c>
      <c r="D47" s="58">
        <v>0.95015726</v>
      </c>
      <c r="E47" s="37">
        <v>0.94936089400000001</v>
      </c>
      <c r="F47" s="50">
        <v>0.94885647299999998</v>
      </c>
      <c r="G47" s="58">
        <v>0.949486147</v>
      </c>
      <c r="H47" s="58">
        <v>0.94984803299999998</v>
      </c>
      <c r="I47" s="37">
        <v>0.94925974400000002</v>
      </c>
      <c r="J47" s="50">
        <v>0.95002930900000004</v>
      </c>
      <c r="K47" s="58">
        <v>0.95021936699999998</v>
      </c>
      <c r="L47" s="58">
        <v>0.94927750200000005</v>
      </c>
      <c r="M47" s="37">
        <v>0.94954654299999997</v>
      </c>
      <c r="N47" s="50">
        <v>0.94544814499999996</v>
      </c>
      <c r="O47" s="58">
        <v>0</v>
      </c>
      <c r="P47" s="58">
        <v>0</v>
      </c>
      <c r="Q47" s="37">
        <v>0</v>
      </c>
      <c r="R47" s="50">
        <v>0</v>
      </c>
      <c r="S47" s="58">
        <v>0</v>
      </c>
      <c r="T47" s="58">
        <v>0</v>
      </c>
      <c r="U47" s="37">
        <v>0</v>
      </c>
      <c r="V47" s="50">
        <v>0</v>
      </c>
      <c r="W47" s="58">
        <v>0</v>
      </c>
      <c r="X47" s="58">
        <v>0</v>
      </c>
      <c r="Y47" s="37">
        <v>0</v>
      </c>
      <c r="Z47" s="50">
        <v>0</v>
      </c>
      <c r="AA47" s="58">
        <v>0.96473705799999998</v>
      </c>
      <c r="AB47" s="58">
        <v>0</v>
      </c>
      <c r="AC47" s="37">
        <v>0</v>
      </c>
      <c r="AD47" s="50">
        <v>0</v>
      </c>
      <c r="AE47" s="58">
        <v>0.99524582699999997</v>
      </c>
      <c r="AF47" s="58">
        <v>0</v>
      </c>
      <c r="AG47" s="37">
        <v>0</v>
      </c>
      <c r="AH47" s="50">
        <v>0</v>
      </c>
      <c r="AI47" s="58">
        <v>0</v>
      </c>
      <c r="AJ47" s="58">
        <v>0</v>
      </c>
      <c r="AK47" s="37">
        <v>0</v>
      </c>
      <c r="AL47" s="50">
        <v>0</v>
      </c>
      <c r="AM47" s="58">
        <v>0.99216111299999998</v>
      </c>
      <c r="AN47" s="58">
        <v>1</v>
      </c>
      <c r="AO47" s="37">
        <v>0</v>
      </c>
      <c r="AP47" s="50">
        <v>0</v>
      </c>
      <c r="AQ47" s="58">
        <v>1</v>
      </c>
      <c r="AR47" s="58">
        <v>0</v>
      </c>
      <c r="AS47" s="37">
        <v>0</v>
      </c>
      <c r="AT47" s="50">
        <v>0.99524655100000003</v>
      </c>
      <c r="AU47" s="58">
        <v>0.99061838199999996</v>
      </c>
      <c r="AV47" s="58">
        <v>0</v>
      </c>
      <c r="AW47" s="37">
        <v>0</v>
      </c>
      <c r="AX47" s="50">
        <v>0</v>
      </c>
      <c r="AY47" s="58">
        <v>0</v>
      </c>
      <c r="AZ47" s="58">
        <v>0</v>
      </c>
      <c r="BA47" s="37">
        <v>0</v>
      </c>
      <c r="BB47" s="50">
        <v>0.84997303000000002</v>
      </c>
      <c r="BC47" s="58">
        <v>0.840052401</v>
      </c>
      <c r="BD47" s="58">
        <v>0.83978822900000005</v>
      </c>
      <c r="BE47" s="37">
        <v>0.84083540099999998</v>
      </c>
      <c r="BF47" s="50">
        <v>0.825874993</v>
      </c>
      <c r="BG47" s="58">
        <v>0.81632255200000003</v>
      </c>
      <c r="BH47" s="58">
        <v>0.77558613200000004</v>
      </c>
      <c r="BI47" s="37">
        <v>0.73773924400000002</v>
      </c>
      <c r="BJ47" s="50">
        <v>0</v>
      </c>
      <c r="BK47" s="58">
        <v>1</v>
      </c>
      <c r="BL47" s="58">
        <v>1</v>
      </c>
      <c r="BM47" s="37">
        <v>1</v>
      </c>
      <c r="BN47" s="50">
        <v>1</v>
      </c>
      <c r="BO47" s="58">
        <v>1</v>
      </c>
      <c r="BP47" s="58">
        <v>1</v>
      </c>
      <c r="BQ47" s="37">
        <v>7</v>
      </c>
      <c r="BR47" s="50">
        <v>7</v>
      </c>
      <c r="BS47" s="58">
        <v>12</v>
      </c>
      <c r="BT47" s="58">
        <v>15</v>
      </c>
      <c r="BU47" s="37">
        <v>17</v>
      </c>
      <c r="BV47" s="50">
        <v>18</v>
      </c>
      <c r="BW47" s="58">
        <v>20</v>
      </c>
      <c r="BX47" s="58">
        <v>19.363121199999998</v>
      </c>
      <c r="BY47" s="37">
        <v>18.36938834</v>
      </c>
      <c r="BZ47" s="50">
        <v>14</v>
      </c>
      <c r="CA47" s="58">
        <v>17</v>
      </c>
      <c r="CB47" s="58">
        <v>18</v>
      </c>
      <c r="CC47" s="37">
        <v>18</v>
      </c>
      <c r="CD47" s="50">
        <v>20</v>
      </c>
      <c r="CE47" s="58">
        <v>18</v>
      </c>
      <c r="CF47" s="58">
        <v>18</v>
      </c>
      <c r="CG47" s="37">
        <v>18</v>
      </c>
      <c r="CH47" s="50">
        <v>14</v>
      </c>
      <c r="CI47" s="58">
        <v>14</v>
      </c>
      <c r="CJ47" s="58">
        <v>12</v>
      </c>
      <c r="CK47" s="37">
        <v>12</v>
      </c>
      <c r="CL47" s="50">
        <v>12</v>
      </c>
      <c r="CM47" s="58">
        <v>13</v>
      </c>
      <c r="CN47" s="58">
        <v>13</v>
      </c>
      <c r="CO47" s="37">
        <v>11</v>
      </c>
      <c r="CP47" s="50">
        <v>11</v>
      </c>
      <c r="CQ47" s="58">
        <v>14</v>
      </c>
      <c r="CR47" s="58">
        <v>14</v>
      </c>
      <c r="CS47" s="37">
        <v>5</v>
      </c>
      <c r="CT47" s="50">
        <v>5</v>
      </c>
      <c r="CU47" s="58">
        <v>4</v>
      </c>
      <c r="CV47" s="58">
        <v>6</v>
      </c>
      <c r="CW47" s="37">
        <v>5</v>
      </c>
      <c r="CX47" s="50">
        <v>5</v>
      </c>
      <c r="CY47" s="58">
        <v>6</v>
      </c>
      <c r="CZ47" s="58">
        <v>7</v>
      </c>
      <c r="DA47" s="37">
        <v>4</v>
      </c>
      <c r="DB47" s="50">
        <v>4</v>
      </c>
      <c r="DC47" s="58">
        <v>3</v>
      </c>
      <c r="DD47" s="58">
        <v>2</v>
      </c>
      <c r="DE47" s="37">
        <v>3</v>
      </c>
      <c r="DF47" s="50">
        <v>3</v>
      </c>
      <c r="DG47" s="58">
        <v>1</v>
      </c>
      <c r="DH47" s="58">
        <v>1</v>
      </c>
      <c r="DI47" s="70">
        <v>2</v>
      </c>
      <c r="DJ47" s="50">
        <v>6.1004794049999997</v>
      </c>
      <c r="DK47" s="58">
        <v>5.2191538819999996</v>
      </c>
      <c r="DL47" s="58">
        <v>5.2141131859999996</v>
      </c>
      <c r="DM47" s="37">
        <v>5.1853680400000002</v>
      </c>
      <c r="DN47" s="50">
        <v>5.1579347340000004</v>
      </c>
      <c r="DO47" s="58">
        <v>7.635326128</v>
      </c>
      <c r="DP47" s="58">
        <v>9.1628804969999997</v>
      </c>
      <c r="DQ47" s="37"/>
    </row>
    <row r="48" spans="1:121" x14ac:dyDescent="0.2">
      <c r="A48" s="6" t="s">
        <v>76</v>
      </c>
      <c r="B48" s="50">
        <v>4.7832544380000002</v>
      </c>
      <c r="C48" s="58">
        <v>4.788554521</v>
      </c>
      <c r="D48" s="58">
        <v>3.835302215</v>
      </c>
      <c r="E48" s="37">
        <v>3.8328512570000002</v>
      </c>
      <c r="F48" s="50">
        <v>1.8992469860000001</v>
      </c>
      <c r="G48" s="58">
        <v>1.9005690639999999</v>
      </c>
      <c r="H48" s="58">
        <v>0.95078431799999996</v>
      </c>
      <c r="I48" s="37">
        <v>2.8729814230000001</v>
      </c>
      <c r="J48" s="50">
        <v>2.8780682099999999</v>
      </c>
      <c r="K48" s="58">
        <v>7.5979190509999999</v>
      </c>
      <c r="L48" s="58">
        <v>7.5888222919999997</v>
      </c>
      <c r="M48" s="37">
        <v>8.561081368</v>
      </c>
      <c r="N48" s="50">
        <v>7.7039525529999997</v>
      </c>
      <c r="O48" s="58">
        <v>7.6765256329999998</v>
      </c>
      <c r="P48" s="58">
        <v>13.458574820000001</v>
      </c>
      <c r="Q48" s="37">
        <v>12.524298979999999</v>
      </c>
      <c r="R48" s="50">
        <v>11.55293015</v>
      </c>
      <c r="S48" s="58">
        <v>12.497357729999999</v>
      </c>
      <c r="T48" s="58">
        <v>23.04162388</v>
      </c>
      <c r="U48" s="37">
        <v>22.078336369999999</v>
      </c>
      <c r="V48" s="50">
        <v>22.050074309999999</v>
      </c>
      <c r="W48" s="58">
        <v>22.010872240000001</v>
      </c>
      <c r="X48" s="58">
        <v>23.94620385</v>
      </c>
      <c r="Y48" s="37">
        <v>24.8851625</v>
      </c>
      <c r="Z48" s="50">
        <v>28.725686289999999</v>
      </c>
      <c r="AA48" s="58">
        <v>28.686777039999999</v>
      </c>
      <c r="AB48" s="58">
        <v>27.88061708</v>
      </c>
      <c r="AC48" s="37">
        <v>29.859615000000002</v>
      </c>
      <c r="AD48" s="50">
        <v>27.907333449999999</v>
      </c>
      <c r="AE48" s="58">
        <v>25.923872230000001</v>
      </c>
      <c r="AF48" s="58">
        <v>28.85393204</v>
      </c>
      <c r="AG48" s="37">
        <v>28.84398479</v>
      </c>
      <c r="AH48" s="50">
        <v>25.851234519999998</v>
      </c>
      <c r="AI48" s="58">
        <v>24.895782369999999</v>
      </c>
      <c r="AJ48" s="58">
        <v>31.871842650000001</v>
      </c>
      <c r="AK48" s="37">
        <v>31.91734082</v>
      </c>
      <c r="AL48" s="50">
        <v>30.87395107</v>
      </c>
      <c r="AM48" s="58">
        <v>31.902153160000001</v>
      </c>
      <c r="AN48" s="58">
        <v>45</v>
      </c>
      <c r="AO48" s="37">
        <v>45.72387045</v>
      </c>
      <c r="AP48" s="50">
        <v>45.430224109999997</v>
      </c>
      <c r="AQ48" s="58">
        <v>46.733642320000001</v>
      </c>
      <c r="AR48" s="58">
        <v>52.399750310000002</v>
      </c>
      <c r="AS48" s="37">
        <v>52.449717640000003</v>
      </c>
      <c r="AT48" s="50">
        <v>43.206404280000001</v>
      </c>
      <c r="AU48" s="58">
        <v>42.783683250000003</v>
      </c>
      <c r="AV48" s="58">
        <v>44.917439360000003</v>
      </c>
      <c r="AW48" s="37">
        <v>48.366343440000001</v>
      </c>
      <c r="AX48" s="50">
        <v>47.79791067</v>
      </c>
      <c r="AY48" s="58">
        <v>48.359234049999998</v>
      </c>
      <c r="AZ48" s="58">
        <v>39.01004133</v>
      </c>
      <c r="BA48" s="37">
        <v>39.138846110000003</v>
      </c>
      <c r="BB48" s="50">
        <v>78.766126880000002</v>
      </c>
      <c r="BC48" s="58">
        <v>82.836683120000004</v>
      </c>
      <c r="BD48" s="58">
        <v>80.107706759999999</v>
      </c>
      <c r="BE48" s="37">
        <v>79.636382040000001</v>
      </c>
      <c r="BF48" s="50">
        <v>83.268191189999996</v>
      </c>
      <c r="BG48" s="58">
        <v>93.034429290000006</v>
      </c>
      <c r="BH48" s="58">
        <v>101.8929787</v>
      </c>
      <c r="BI48" s="37">
        <v>109.80665999999999</v>
      </c>
      <c r="BJ48" s="50">
        <v>91.546358699999999</v>
      </c>
      <c r="BK48" s="58">
        <v>96.569555980000004</v>
      </c>
      <c r="BL48" s="58">
        <v>98</v>
      </c>
      <c r="BM48" s="37">
        <v>96</v>
      </c>
      <c r="BN48" s="50">
        <v>101</v>
      </c>
      <c r="BO48" s="58">
        <v>98</v>
      </c>
      <c r="BP48" s="58">
        <v>101.16467129999999</v>
      </c>
      <c r="BQ48" s="37">
        <v>105.15163029999999</v>
      </c>
      <c r="BR48" s="50">
        <v>99.1313356</v>
      </c>
      <c r="BS48" s="58">
        <v>103.18651920000001</v>
      </c>
      <c r="BT48" s="58">
        <v>107.1917816</v>
      </c>
      <c r="BU48" s="37">
        <v>102.1699271</v>
      </c>
      <c r="BV48" s="50">
        <v>111.1014224</v>
      </c>
      <c r="BW48" s="58">
        <v>113.1215782</v>
      </c>
      <c r="BX48" s="58">
        <v>112.1216137</v>
      </c>
      <c r="BY48" s="37">
        <v>114.0539294</v>
      </c>
      <c r="BZ48" s="50">
        <v>113.98220329999999</v>
      </c>
      <c r="CA48" s="58">
        <v>116.4384651</v>
      </c>
      <c r="CB48" s="58">
        <v>121.42616049999999</v>
      </c>
      <c r="CC48" s="37">
        <v>113.3769849</v>
      </c>
      <c r="CD48" s="50">
        <v>112.932954</v>
      </c>
      <c r="CE48" s="58">
        <v>118.96241379999999</v>
      </c>
      <c r="CF48" s="58">
        <v>120.94597330000001</v>
      </c>
      <c r="CG48" s="37">
        <v>118.9142432</v>
      </c>
      <c r="CH48" s="50">
        <v>118.88461959999999</v>
      </c>
      <c r="CI48" s="58">
        <v>125.47749140000001</v>
      </c>
      <c r="CJ48" s="58">
        <v>125.8441498</v>
      </c>
      <c r="CK48" s="37">
        <v>125</v>
      </c>
      <c r="CL48" s="50">
        <v>138</v>
      </c>
      <c r="CM48" s="58">
        <v>150</v>
      </c>
      <c r="CN48" s="58">
        <v>154</v>
      </c>
      <c r="CO48" s="37">
        <v>150</v>
      </c>
      <c r="CP48" s="50">
        <v>149.39886000000001</v>
      </c>
      <c r="CQ48" s="58">
        <v>160.3876625</v>
      </c>
      <c r="CR48" s="58">
        <v>163</v>
      </c>
      <c r="CS48" s="37">
        <v>167</v>
      </c>
      <c r="CT48" s="50">
        <v>171</v>
      </c>
      <c r="CU48" s="58">
        <v>160</v>
      </c>
      <c r="CV48" s="58">
        <v>162.3667112</v>
      </c>
      <c r="CW48" s="37">
        <v>162.37284109999999</v>
      </c>
      <c r="CX48" s="50">
        <v>155.3554178</v>
      </c>
      <c r="CY48" s="58">
        <v>153.35522549999999</v>
      </c>
      <c r="CZ48" s="58">
        <v>152.5694996</v>
      </c>
      <c r="DA48" s="37">
        <v>154.7217977</v>
      </c>
      <c r="DB48" s="50">
        <v>159.3048186</v>
      </c>
      <c r="DC48" s="58">
        <v>160.6342903</v>
      </c>
      <c r="DD48" s="58">
        <v>163.9672923</v>
      </c>
      <c r="DE48" s="37">
        <v>160.70273449999999</v>
      </c>
      <c r="DF48" s="50">
        <v>162.68625230000001</v>
      </c>
      <c r="DG48" s="58">
        <v>165.24372880000001</v>
      </c>
      <c r="DH48" s="58">
        <v>167.18154720000001</v>
      </c>
      <c r="DI48" s="70">
        <v>168.38426799999999</v>
      </c>
      <c r="DJ48" s="50">
        <v>172.71795829999999</v>
      </c>
      <c r="DK48" s="58">
        <v>175.17294229999999</v>
      </c>
      <c r="DL48" s="58">
        <v>173.27775460000001</v>
      </c>
      <c r="DM48" s="37">
        <v>177.61716029999999</v>
      </c>
      <c r="DN48" s="50">
        <v>176.14114079999999</v>
      </c>
      <c r="DO48" s="58">
        <v>177.1531306</v>
      </c>
      <c r="DP48" s="58">
        <v>168.43231370000001</v>
      </c>
      <c r="DQ48" s="37"/>
    </row>
    <row r="49" spans="1:121" x14ac:dyDescent="0.2">
      <c r="A49" s="5" t="str">
        <f>VLOOKUP("&lt;Zeilentitel_7&gt;",Uebersetzungen!$B$3:$E$98,Uebersetzungen!$B$2+1,FALSE)</f>
        <v>Region Maloja</v>
      </c>
      <c r="B49" s="49">
        <v>1359</v>
      </c>
      <c r="C49" s="57">
        <v>1311</v>
      </c>
      <c r="D49" s="57">
        <v>1309</v>
      </c>
      <c r="E49" s="39">
        <v>1247</v>
      </c>
      <c r="F49" s="49">
        <v>1234</v>
      </c>
      <c r="G49" s="57">
        <v>1196</v>
      </c>
      <c r="H49" s="57">
        <v>1207</v>
      </c>
      <c r="I49" s="39">
        <v>1146</v>
      </c>
      <c r="J49" s="49">
        <v>1183</v>
      </c>
      <c r="K49" s="57">
        <v>1210</v>
      </c>
      <c r="L49" s="57">
        <v>1235</v>
      </c>
      <c r="M49" s="39">
        <v>1281</v>
      </c>
      <c r="N49" s="49">
        <v>1302</v>
      </c>
      <c r="O49" s="57">
        <v>1349</v>
      </c>
      <c r="P49" s="57">
        <v>1391</v>
      </c>
      <c r="Q49" s="39">
        <v>1401</v>
      </c>
      <c r="R49" s="49">
        <v>1432</v>
      </c>
      <c r="S49" s="57">
        <v>1522</v>
      </c>
      <c r="T49" s="57">
        <v>1524</v>
      </c>
      <c r="U49" s="39">
        <v>1566</v>
      </c>
      <c r="V49" s="49">
        <v>1584</v>
      </c>
      <c r="W49" s="57">
        <v>1692</v>
      </c>
      <c r="X49" s="57">
        <v>1741</v>
      </c>
      <c r="Y49" s="39">
        <v>1826</v>
      </c>
      <c r="Z49" s="49">
        <v>1817</v>
      </c>
      <c r="AA49" s="57">
        <v>1817</v>
      </c>
      <c r="AB49" s="57">
        <v>1791</v>
      </c>
      <c r="AC49" s="39">
        <v>1696</v>
      </c>
      <c r="AD49" s="49">
        <v>1689</v>
      </c>
      <c r="AE49" s="57">
        <v>1763</v>
      </c>
      <c r="AF49" s="57">
        <v>1784</v>
      </c>
      <c r="AG49" s="39">
        <v>1591</v>
      </c>
      <c r="AH49" s="49">
        <v>1705</v>
      </c>
      <c r="AI49" s="57">
        <v>1813</v>
      </c>
      <c r="AJ49" s="57">
        <v>1739</v>
      </c>
      <c r="AK49" s="39">
        <v>1467</v>
      </c>
      <c r="AL49" s="49">
        <v>1579</v>
      </c>
      <c r="AM49" s="57">
        <v>1660</v>
      </c>
      <c r="AN49" s="57">
        <v>1586</v>
      </c>
      <c r="AO49" s="39">
        <v>1433</v>
      </c>
      <c r="AP49" s="49">
        <v>1479</v>
      </c>
      <c r="AQ49" s="57">
        <v>1610</v>
      </c>
      <c r="AR49" s="57">
        <v>1621</v>
      </c>
      <c r="AS49" s="39">
        <v>1434</v>
      </c>
      <c r="AT49" s="49">
        <v>1569</v>
      </c>
      <c r="AU49" s="57">
        <v>1716</v>
      </c>
      <c r="AV49" s="57">
        <v>1731</v>
      </c>
      <c r="AW49" s="39">
        <v>1598</v>
      </c>
      <c r="AX49" s="49">
        <v>1715</v>
      </c>
      <c r="AY49" s="57">
        <v>1822</v>
      </c>
      <c r="AZ49" s="57">
        <v>1821</v>
      </c>
      <c r="BA49" s="39">
        <v>1704</v>
      </c>
      <c r="BB49" s="49">
        <v>1801</v>
      </c>
      <c r="BC49" s="57">
        <v>1916</v>
      </c>
      <c r="BD49" s="57">
        <v>1908</v>
      </c>
      <c r="BE49" s="39">
        <v>1789</v>
      </c>
      <c r="BF49" s="49">
        <v>1910</v>
      </c>
      <c r="BG49" s="57">
        <v>2133</v>
      </c>
      <c r="BH49" s="57">
        <v>2152</v>
      </c>
      <c r="BI49" s="39">
        <v>1959</v>
      </c>
      <c r="BJ49" s="49">
        <v>2146</v>
      </c>
      <c r="BK49" s="57">
        <v>2442</v>
      </c>
      <c r="BL49" s="57">
        <v>2502</v>
      </c>
      <c r="BM49" s="39">
        <v>2238</v>
      </c>
      <c r="BN49" s="49">
        <v>2256</v>
      </c>
      <c r="BO49" s="57">
        <v>2494</v>
      </c>
      <c r="BP49" s="57">
        <v>2541</v>
      </c>
      <c r="BQ49" s="39">
        <v>2420</v>
      </c>
      <c r="BR49" s="49">
        <v>2452</v>
      </c>
      <c r="BS49" s="57">
        <v>2652</v>
      </c>
      <c r="BT49" s="57">
        <v>2648</v>
      </c>
      <c r="BU49" s="39">
        <v>2625</v>
      </c>
      <c r="BV49" s="49">
        <v>2609</v>
      </c>
      <c r="BW49" s="57">
        <v>2784</v>
      </c>
      <c r="BX49" s="57">
        <v>2833</v>
      </c>
      <c r="BY49" s="39">
        <v>2875</v>
      </c>
      <c r="BZ49" s="49">
        <v>2810</v>
      </c>
      <c r="CA49" s="57">
        <v>2784</v>
      </c>
      <c r="CB49" s="57">
        <v>2851</v>
      </c>
      <c r="CC49" s="39">
        <v>2840</v>
      </c>
      <c r="CD49" s="49">
        <v>2770</v>
      </c>
      <c r="CE49" s="57">
        <v>2797</v>
      </c>
      <c r="CF49" s="57">
        <v>2806</v>
      </c>
      <c r="CG49" s="39">
        <v>3158</v>
      </c>
      <c r="CH49" s="49">
        <v>2865</v>
      </c>
      <c r="CI49" s="57">
        <v>2933</v>
      </c>
      <c r="CJ49" s="57">
        <v>2934</v>
      </c>
      <c r="CK49" s="39">
        <v>3214</v>
      </c>
      <c r="CL49" s="49">
        <v>3000</v>
      </c>
      <c r="CM49" s="57">
        <v>3037</v>
      </c>
      <c r="CN49" s="57">
        <v>3036</v>
      </c>
      <c r="CO49" s="39">
        <v>3389</v>
      </c>
      <c r="CP49" s="49">
        <v>3236</v>
      </c>
      <c r="CQ49" s="57">
        <v>3198</v>
      </c>
      <c r="CR49" s="57">
        <v>3275</v>
      </c>
      <c r="CS49" s="39">
        <v>3694</v>
      </c>
      <c r="CT49" s="49">
        <v>3449</v>
      </c>
      <c r="CU49" s="57">
        <v>3269</v>
      </c>
      <c r="CV49" s="57">
        <v>3610</v>
      </c>
      <c r="CW49" s="39">
        <v>3948</v>
      </c>
      <c r="CX49" s="49">
        <v>3778</v>
      </c>
      <c r="CY49" s="57">
        <v>3908</v>
      </c>
      <c r="CZ49" s="57">
        <v>4059</v>
      </c>
      <c r="DA49" s="39">
        <v>4504</v>
      </c>
      <c r="DB49" s="49">
        <v>4471</v>
      </c>
      <c r="DC49" s="57">
        <v>4273</v>
      </c>
      <c r="DD49" s="57">
        <v>4393</v>
      </c>
      <c r="DE49" s="39">
        <v>4846</v>
      </c>
      <c r="DF49" s="49">
        <v>4949</v>
      </c>
      <c r="DG49" s="57">
        <v>4767</v>
      </c>
      <c r="DH49" s="57">
        <v>4891</v>
      </c>
      <c r="DI49" s="69">
        <v>5172</v>
      </c>
      <c r="DJ49" s="49">
        <v>5191</v>
      </c>
      <c r="DK49" s="57">
        <v>4778</v>
      </c>
      <c r="DL49" s="57">
        <v>4845</v>
      </c>
      <c r="DM49" s="39">
        <v>4990</v>
      </c>
      <c r="DN49" s="49">
        <v>5118</v>
      </c>
      <c r="DO49" s="57">
        <v>4803</v>
      </c>
      <c r="DP49" s="57">
        <v>5082</v>
      </c>
      <c r="DQ49" s="39"/>
    </row>
    <row r="50" spans="1:121" x14ac:dyDescent="0.2">
      <c r="A50" s="6" t="s">
        <v>41</v>
      </c>
      <c r="B50" s="50">
        <v>2.8413508159999998</v>
      </c>
      <c r="C50" s="58">
        <v>5.662023746</v>
      </c>
      <c r="D50" s="58">
        <v>5.662079501</v>
      </c>
      <c r="E50" s="37">
        <v>1.8703522260000001</v>
      </c>
      <c r="F50" s="50">
        <v>1.8687691120000001</v>
      </c>
      <c r="G50" s="58">
        <v>3.7677229649999999</v>
      </c>
      <c r="H50" s="58">
        <v>2.8167998280000002</v>
      </c>
      <c r="I50" s="37">
        <v>0.95050113700000005</v>
      </c>
      <c r="J50" s="50">
        <v>1.8926176770000001</v>
      </c>
      <c r="K50" s="58">
        <v>3.7846875519999998</v>
      </c>
      <c r="L50" s="58">
        <v>3.7845603479999999</v>
      </c>
      <c r="M50" s="37">
        <v>0.94189346299999999</v>
      </c>
      <c r="N50" s="50">
        <v>0.90606961200000002</v>
      </c>
      <c r="O50" s="58">
        <v>5.5345863360000003</v>
      </c>
      <c r="P50" s="58">
        <v>5.5408991710000004</v>
      </c>
      <c r="Q50" s="37">
        <v>3.7043663800000002</v>
      </c>
      <c r="R50" s="50">
        <v>7.461080376</v>
      </c>
      <c r="S50" s="58">
        <v>10.305801049999999</v>
      </c>
      <c r="T50" s="58">
        <v>8.4063443430000007</v>
      </c>
      <c r="U50" s="37">
        <v>3.7929679959999998</v>
      </c>
      <c r="V50" s="50">
        <v>3.7953303009999999</v>
      </c>
      <c r="W50" s="58">
        <v>15.927523450000001</v>
      </c>
      <c r="X50" s="58">
        <v>18.767253319999998</v>
      </c>
      <c r="Y50" s="37">
        <v>13.11492032</v>
      </c>
      <c r="Z50" s="50">
        <v>19.689150550000001</v>
      </c>
      <c r="AA50" s="58">
        <v>23.456755990000001</v>
      </c>
      <c r="AB50" s="58">
        <v>23.2869928</v>
      </c>
      <c r="AC50" s="37">
        <v>8.3936237029999994</v>
      </c>
      <c r="AD50" s="50">
        <v>9.3432505839999997</v>
      </c>
      <c r="AE50" s="58">
        <v>27.642841199999999</v>
      </c>
      <c r="AF50" s="58">
        <v>29.474169079999999</v>
      </c>
      <c r="AG50" s="37">
        <v>10.16113051</v>
      </c>
      <c r="AH50" s="50">
        <v>20.933589860000001</v>
      </c>
      <c r="AI50" s="58">
        <v>33.369317979999998</v>
      </c>
      <c r="AJ50" s="58">
        <v>29.913509619999999</v>
      </c>
      <c r="AK50" s="37">
        <v>9.674997029</v>
      </c>
      <c r="AL50" s="50">
        <v>22.24128511</v>
      </c>
      <c r="AM50" s="58">
        <v>35.550929099999998</v>
      </c>
      <c r="AN50" s="58">
        <v>33.272965040000003</v>
      </c>
      <c r="AO50" s="37">
        <v>9.9136251059999996</v>
      </c>
      <c r="AP50" s="50">
        <v>14.934833169999999</v>
      </c>
      <c r="AQ50" s="58">
        <v>28.81890598</v>
      </c>
      <c r="AR50" s="58">
        <v>30.05995115</v>
      </c>
      <c r="AS50" s="37">
        <v>13.079664899999999</v>
      </c>
      <c r="AT50" s="50">
        <v>14.868400859999999</v>
      </c>
      <c r="AU50" s="58">
        <v>28.10526011</v>
      </c>
      <c r="AV50" s="58">
        <v>31.66140704</v>
      </c>
      <c r="AW50" s="37">
        <v>18.075007509999999</v>
      </c>
      <c r="AX50" s="50">
        <v>25.815081859999999</v>
      </c>
      <c r="AY50" s="58">
        <v>51.970147150000003</v>
      </c>
      <c r="AZ50" s="58">
        <v>50.842296570000002</v>
      </c>
      <c r="BA50" s="37">
        <v>20.398789180000001</v>
      </c>
      <c r="BB50" s="50">
        <v>29.491477920000001</v>
      </c>
      <c r="BC50" s="58">
        <v>46.954019840000001</v>
      </c>
      <c r="BD50" s="58">
        <v>46.589215780000004</v>
      </c>
      <c r="BE50" s="37">
        <v>24.709086469999999</v>
      </c>
      <c r="BF50" s="50">
        <v>26.955259139999999</v>
      </c>
      <c r="BG50" s="58">
        <v>59.940073380000001</v>
      </c>
      <c r="BH50" s="58">
        <v>58.666716540000003</v>
      </c>
      <c r="BI50" s="37">
        <v>33.347744089999999</v>
      </c>
      <c r="BJ50" s="50">
        <v>37</v>
      </c>
      <c r="BK50" s="58">
        <v>66.856842049999997</v>
      </c>
      <c r="BL50" s="58">
        <v>67.856721680000007</v>
      </c>
      <c r="BM50" s="37">
        <v>38</v>
      </c>
      <c r="BN50" s="50">
        <v>34</v>
      </c>
      <c r="BO50" s="58">
        <v>50</v>
      </c>
      <c r="BP50" s="58">
        <v>48</v>
      </c>
      <c r="BQ50" s="37">
        <v>32</v>
      </c>
      <c r="BR50" s="50">
        <v>33.460318639999997</v>
      </c>
      <c r="BS50" s="58">
        <v>44.429118889999998</v>
      </c>
      <c r="BT50" s="58">
        <v>42</v>
      </c>
      <c r="BU50" s="37">
        <v>29</v>
      </c>
      <c r="BV50" s="50">
        <v>29</v>
      </c>
      <c r="BW50" s="58">
        <v>41</v>
      </c>
      <c r="BX50" s="58">
        <v>49</v>
      </c>
      <c r="BY50" s="37">
        <v>41</v>
      </c>
      <c r="BZ50" s="50">
        <v>46</v>
      </c>
      <c r="CA50" s="58">
        <v>54</v>
      </c>
      <c r="CB50" s="58">
        <v>53</v>
      </c>
      <c r="CC50" s="37">
        <v>38</v>
      </c>
      <c r="CD50" s="50">
        <v>36</v>
      </c>
      <c r="CE50" s="58">
        <v>47</v>
      </c>
      <c r="CF50" s="58">
        <v>47</v>
      </c>
      <c r="CG50" s="37">
        <v>39</v>
      </c>
      <c r="CH50" s="50">
        <v>42</v>
      </c>
      <c r="CI50" s="58">
        <v>46</v>
      </c>
      <c r="CJ50" s="58">
        <v>48</v>
      </c>
      <c r="CK50" s="37">
        <v>45</v>
      </c>
      <c r="CL50" s="50">
        <v>39.459338789999997</v>
      </c>
      <c r="CM50" s="58">
        <v>48</v>
      </c>
      <c r="CN50" s="58">
        <v>53.406358279999999</v>
      </c>
      <c r="CO50" s="37">
        <v>56</v>
      </c>
      <c r="CP50" s="50">
        <v>51</v>
      </c>
      <c r="CQ50" s="58">
        <v>60</v>
      </c>
      <c r="CR50" s="58">
        <v>60</v>
      </c>
      <c r="CS50" s="37">
        <v>49</v>
      </c>
      <c r="CT50" s="50">
        <v>47</v>
      </c>
      <c r="CU50" s="58">
        <v>55</v>
      </c>
      <c r="CV50" s="58">
        <v>55.366711170000002</v>
      </c>
      <c r="CW50" s="37">
        <v>57.372841080000001</v>
      </c>
      <c r="CX50" s="50">
        <v>55.35541782</v>
      </c>
      <c r="CY50" s="58">
        <v>65.710451079999999</v>
      </c>
      <c r="CZ50" s="58">
        <v>68.356385099999997</v>
      </c>
      <c r="DA50" s="37">
        <v>71.360898829999996</v>
      </c>
      <c r="DB50" s="50">
        <v>74.364018909999999</v>
      </c>
      <c r="DC50" s="58">
        <v>83.355024869999994</v>
      </c>
      <c r="DD50" s="58">
        <v>86.351195799999999</v>
      </c>
      <c r="DE50" s="37">
        <v>86.340546900000007</v>
      </c>
      <c r="DF50" s="50">
        <v>86.674500929999994</v>
      </c>
      <c r="DG50" s="58">
        <v>89.310932190000003</v>
      </c>
      <c r="DH50" s="58">
        <v>93</v>
      </c>
      <c r="DI50" s="70">
        <v>89</v>
      </c>
      <c r="DJ50" s="50">
        <v>80.103510139999997</v>
      </c>
      <c r="DK50" s="58">
        <v>78.74032545</v>
      </c>
      <c r="DL50" s="58">
        <v>79.838473879999995</v>
      </c>
      <c r="DM50" s="37">
        <v>84.633520669999996</v>
      </c>
      <c r="DN50" s="50">
        <v>84.670358649999997</v>
      </c>
      <c r="DO50" s="58">
        <v>91.186161760000005</v>
      </c>
      <c r="DP50" s="58">
        <v>100.16664919999999</v>
      </c>
      <c r="DQ50" s="37"/>
    </row>
    <row r="51" spans="1:121" x14ac:dyDescent="0.2">
      <c r="A51" s="6" t="s">
        <v>42</v>
      </c>
      <c r="B51" s="50">
        <v>73.149316049999996</v>
      </c>
      <c r="C51" s="58">
        <v>45.070608640000003</v>
      </c>
      <c r="D51" s="58">
        <v>42.273805539999998</v>
      </c>
      <c r="E51" s="37">
        <v>64.691700740000002</v>
      </c>
      <c r="F51" s="50">
        <v>68.532189419999995</v>
      </c>
      <c r="G51" s="58">
        <v>50.710976010000003</v>
      </c>
      <c r="H51" s="58">
        <v>50.706283519999999</v>
      </c>
      <c r="I51" s="37">
        <v>69.319677769999998</v>
      </c>
      <c r="J51" s="50">
        <v>62.701481819999998</v>
      </c>
      <c r="K51" s="58">
        <v>39.356370329999997</v>
      </c>
      <c r="L51" s="58">
        <v>45.972052750000003</v>
      </c>
      <c r="M51" s="37">
        <v>76.930826809999999</v>
      </c>
      <c r="N51" s="50">
        <v>74.651945889999993</v>
      </c>
      <c r="O51" s="58">
        <v>60.859726019999997</v>
      </c>
      <c r="P51" s="58">
        <v>65.65508912</v>
      </c>
      <c r="Q51" s="37">
        <v>93.249217239999993</v>
      </c>
      <c r="R51" s="50">
        <v>87.482809950000004</v>
      </c>
      <c r="S51" s="58">
        <v>73.202880190000002</v>
      </c>
      <c r="T51" s="58">
        <v>74.362547489999997</v>
      </c>
      <c r="U51" s="37">
        <v>104.79564550000001</v>
      </c>
      <c r="V51" s="50">
        <v>96.484191859999996</v>
      </c>
      <c r="W51" s="58">
        <v>76.057501799999997</v>
      </c>
      <c r="X51" s="58">
        <v>89.517618429999999</v>
      </c>
      <c r="Y51" s="37">
        <v>112.39566050000001</v>
      </c>
      <c r="Z51" s="50">
        <v>101.06602700000001</v>
      </c>
      <c r="AA51" s="58">
        <v>80.023247299999994</v>
      </c>
      <c r="AB51" s="58">
        <v>80.439480889999999</v>
      </c>
      <c r="AC51" s="37">
        <v>101.9946899</v>
      </c>
      <c r="AD51" s="50">
        <v>97.71630974</v>
      </c>
      <c r="AE51" s="58">
        <v>75.686551890000004</v>
      </c>
      <c r="AF51" s="58">
        <v>78.43843785</v>
      </c>
      <c r="AG51" s="37">
        <v>106.4509381</v>
      </c>
      <c r="AH51" s="50">
        <v>107.9533529</v>
      </c>
      <c r="AI51" s="58">
        <v>89.269667569999996</v>
      </c>
      <c r="AJ51" s="58">
        <v>86.088423730000002</v>
      </c>
      <c r="AK51" s="37">
        <v>91.559572750000001</v>
      </c>
      <c r="AL51" s="50">
        <v>82.98004675</v>
      </c>
      <c r="AM51" s="58">
        <v>84.035213920000004</v>
      </c>
      <c r="AN51" s="58">
        <v>80.760641620000001</v>
      </c>
      <c r="AO51" s="37">
        <v>93.869731810000005</v>
      </c>
      <c r="AP51" s="50">
        <v>85.640067389999999</v>
      </c>
      <c r="AQ51" s="58">
        <v>87.736262780000004</v>
      </c>
      <c r="AR51" s="58">
        <v>88.885712670000004</v>
      </c>
      <c r="AS51" s="37">
        <v>93.105885389999997</v>
      </c>
      <c r="AT51" s="50">
        <v>101.82753940000001</v>
      </c>
      <c r="AU51" s="58">
        <v>108.3026856</v>
      </c>
      <c r="AV51" s="58">
        <v>123.403566</v>
      </c>
      <c r="AW51" s="37">
        <v>110.1862757</v>
      </c>
      <c r="AX51" s="50">
        <v>114.3539261</v>
      </c>
      <c r="AY51" s="58">
        <v>107.25747490000001</v>
      </c>
      <c r="AZ51" s="58">
        <v>112.8720146</v>
      </c>
      <c r="BA51" s="37">
        <v>125.0501379</v>
      </c>
      <c r="BB51" s="50">
        <v>135.45446100000001</v>
      </c>
      <c r="BC51" s="58">
        <v>120.975565</v>
      </c>
      <c r="BD51" s="58">
        <v>124.8770011</v>
      </c>
      <c r="BE51" s="37">
        <v>141.76667570000001</v>
      </c>
      <c r="BF51" s="50">
        <v>144.43872920000001</v>
      </c>
      <c r="BG51" s="58">
        <v>128.254153</v>
      </c>
      <c r="BH51" s="58">
        <v>132.38055929999999</v>
      </c>
      <c r="BI51" s="37">
        <v>133.7897418</v>
      </c>
      <c r="BJ51" s="50">
        <v>155.513732</v>
      </c>
      <c r="BK51" s="58">
        <v>140.85684209999999</v>
      </c>
      <c r="BL51" s="58">
        <v>147.3693481</v>
      </c>
      <c r="BM51" s="37">
        <v>91.520127950000003</v>
      </c>
      <c r="BN51" s="50">
        <v>116</v>
      </c>
      <c r="BO51" s="58">
        <v>146</v>
      </c>
      <c r="BP51" s="58">
        <v>166</v>
      </c>
      <c r="BQ51" s="37">
        <v>110.5842535</v>
      </c>
      <c r="BR51" s="50">
        <v>136.85356379999999</v>
      </c>
      <c r="BS51" s="58">
        <v>175</v>
      </c>
      <c r="BT51" s="58">
        <v>177</v>
      </c>
      <c r="BU51" s="37">
        <v>158</v>
      </c>
      <c r="BV51" s="50">
        <v>124.8536983</v>
      </c>
      <c r="BW51" s="58">
        <v>161.85962900000001</v>
      </c>
      <c r="BX51" s="58">
        <v>176.8583581</v>
      </c>
      <c r="BY51" s="37">
        <v>162.86594210000001</v>
      </c>
      <c r="BZ51" s="50">
        <v>154</v>
      </c>
      <c r="CA51" s="58">
        <v>178</v>
      </c>
      <c r="CB51" s="58">
        <v>196</v>
      </c>
      <c r="CC51" s="37">
        <v>176</v>
      </c>
      <c r="CD51" s="50">
        <v>164</v>
      </c>
      <c r="CE51" s="58">
        <v>178</v>
      </c>
      <c r="CF51" s="58">
        <v>192</v>
      </c>
      <c r="CG51" s="37">
        <v>199</v>
      </c>
      <c r="CH51" s="50">
        <v>173</v>
      </c>
      <c r="CI51" s="58">
        <v>198.44827939999999</v>
      </c>
      <c r="CJ51" s="58">
        <v>202.45484630000001</v>
      </c>
      <c r="CK51" s="37">
        <v>187.43769209999999</v>
      </c>
      <c r="CL51" s="50">
        <v>167.42813699999999</v>
      </c>
      <c r="CM51" s="58">
        <v>184.89026380000001</v>
      </c>
      <c r="CN51" s="58">
        <v>186.88618120000001</v>
      </c>
      <c r="CO51" s="37">
        <v>179.85553659999999</v>
      </c>
      <c r="CP51" s="50">
        <v>167.465946</v>
      </c>
      <c r="CQ51" s="58">
        <v>187.47643199999999</v>
      </c>
      <c r="CR51" s="58">
        <v>179.34080349999999</v>
      </c>
      <c r="CS51" s="37">
        <v>166.76443040000001</v>
      </c>
      <c r="CT51" s="50">
        <v>158.30443299999999</v>
      </c>
      <c r="CU51" s="58">
        <v>156.21370809999999</v>
      </c>
      <c r="CV51" s="58">
        <v>180.21917569999999</v>
      </c>
      <c r="CW51" s="37">
        <v>188.6002407</v>
      </c>
      <c r="CX51" s="50">
        <v>181.7108356</v>
      </c>
      <c r="CY51" s="58">
        <v>178.7104511</v>
      </c>
      <c r="CZ51" s="58">
        <v>196.71277019999999</v>
      </c>
      <c r="DA51" s="37">
        <v>218.0826965</v>
      </c>
      <c r="DB51" s="50">
        <v>215.72803780000001</v>
      </c>
      <c r="DC51" s="58">
        <v>197.71004970000001</v>
      </c>
      <c r="DD51" s="58">
        <v>214.4047832</v>
      </c>
      <c r="DE51" s="37">
        <v>221.3621876</v>
      </c>
      <c r="DF51" s="50">
        <v>202.6745009</v>
      </c>
      <c r="DG51" s="58">
        <v>202.24372880000001</v>
      </c>
      <c r="DH51" s="58">
        <v>217.18154720000001</v>
      </c>
      <c r="DI51" s="70">
        <v>230.38426799999999</v>
      </c>
      <c r="DJ51" s="50">
        <v>212.90837619999999</v>
      </c>
      <c r="DK51" s="58">
        <v>196.49198960000001</v>
      </c>
      <c r="DL51" s="58">
        <v>204.0257684</v>
      </c>
      <c r="DM51" s="37">
        <v>207.149788</v>
      </c>
      <c r="DN51" s="50">
        <v>202.18328819999999</v>
      </c>
      <c r="DO51" s="58">
        <v>202.65625729999999</v>
      </c>
      <c r="DP51" s="58">
        <v>209.23416069999999</v>
      </c>
      <c r="DQ51" s="37"/>
    </row>
    <row r="52" spans="1:121" x14ac:dyDescent="0.2">
      <c r="A52" s="6" t="s">
        <v>43</v>
      </c>
      <c r="B52" s="50">
        <v>1.8425971999999999</v>
      </c>
      <c r="C52" s="58">
        <v>1.841034184</v>
      </c>
      <c r="D52" s="58">
        <v>0</v>
      </c>
      <c r="E52" s="37">
        <v>0</v>
      </c>
      <c r="F52" s="50">
        <v>0.93340178399999996</v>
      </c>
      <c r="G52" s="58">
        <v>0.93210644799999998</v>
      </c>
      <c r="H52" s="58">
        <v>0.93187347499999995</v>
      </c>
      <c r="I52" s="37">
        <v>0</v>
      </c>
      <c r="J52" s="50">
        <v>0</v>
      </c>
      <c r="K52" s="58">
        <v>0.93480442100000005</v>
      </c>
      <c r="L52" s="58">
        <v>0.93480442100000005</v>
      </c>
      <c r="M52" s="37">
        <v>0.93480442100000005</v>
      </c>
      <c r="N52" s="50">
        <v>0.93480442100000005</v>
      </c>
      <c r="O52" s="58">
        <v>0.934423318</v>
      </c>
      <c r="P52" s="58">
        <v>0.93334919199999999</v>
      </c>
      <c r="Q52" s="37">
        <v>0</v>
      </c>
      <c r="R52" s="50">
        <v>1.873960077</v>
      </c>
      <c r="S52" s="58">
        <v>2.7869931270000001</v>
      </c>
      <c r="T52" s="58">
        <v>2.7808680880000001</v>
      </c>
      <c r="U52" s="37">
        <v>2.7430369840000002</v>
      </c>
      <c r="V52" s="50">
        <v>2.7452877720000002</v>
      </c>
      <c r="W52" s="58">
        <v>2.745979465</v>
      </c>
      <c r="X52" s="58">
        <v>2.7491569390000001</v>
      </c>
      <c r="Y52" s="37">
        <v>4.5648524430000004</v>
      </c>
      <c r="Z52" s="50">
        <v>10.144509899999999</v>
      </c>
      <c r="AA52" s="58">
        <v>9.2483078649999992</v>
      </c>
      <c r="AB52" s="58">
        <v>8.2504491190000007</v>
      </c>
      <c r="AC52" s="37">
        <v>8.263311216</v>
      </c>
      <c r="AD52" s="50">
        <v>4.5593892169999997</v>
      </c>
      <c r="AE52" s="58">
        <v>6.5270316660000001</v>
      </c>
      <c r="AF52" s="58">
        <v>5.5530156350000004</v>
      </c>
      <c r="AG52" s="37">
        <v>4.6603406349999998</v>
      </c>
      <c r="AH52" s="50">
        <v>5.4845068110000001</v>
      </c>
      <c r="AI52" s="58">
        <v>5.5926225179999998</v>
      </c>
      <c r="AJ52" s="58">
        <v>6.0927468899999999</v>
      </c>
      <c r="AK52" s="37">
        <v>2.543516291</v>
      </c>
      <c r="AL52" s="50">
        <v>3.4302092530000001</v>
      </c>
      <c r="AM52" s="58">
        <v>11.671448249999999</v>
      </c>
      <c r="AN52" s="58">
        <v>11.870961680000001</v>
      </c>
      <c r="AO52" s="37">
        <v>0</v>
      </c>
      <c r="AP52" s="50">
        <v>0</v>
      </c>
      <c r="AQ52" s="58">
        <v>9.2927801159999994</v>
      </c>
      <c r="AR52" s="58">
        <v>11.063005029999999</v>
      </c>
      <c r="AS52" s="37">
        <v>0.82275641700000002</v>
      </c>
      <c r="AT52" s="50">
        <v>4.0489594200000001</v>
      </c>
      <c r="AU52" s="58">
        <v>12.171760190000001</v>
      </c>
      <c r="AV52" s="58">
        <v>11.39348755</v>
      </c>
      <c r="AW52" s="37">
        <v>1.655213585</v>
      </c>
      <c r="AX52" s="50">
        <v>3.4149541590000001</v>
      </c>
      <c r="AY52" s="58">
        <v>9.3046618179999996</v>
      </c>
      <c r="AZ52" s="58">
        <v>9.925207253</v>
      </c>
      <c r="BA52" s="37">
        <v>9.7627665530000005</v>
      </c>
      <c r="BB52" s="50">
        <v>8.9979674000000003</v>
      </c>
      <c r="BC52" s="58">
        <v>9.9735969969999996</v>
      </c>
      <c r="BD52" s="58">
        <v>9.8877864130000006</v>
      </c>
      <c r="BE52" s="37">
        <v>10.75448198</v>
      </c>
      <c r="BF52" s="50">
        <v>10.957597</v>
      </c>
      <c r="BG52" s="58">
        <v>11.180411469999999</v>
      </c>
      <c r="BH52" s="58">
        <v>11.079999389999999</v>
      </c>
      <c r="BI52" s="37">
        <v>10.80344446</v>
      </c>
      <c r="BJ52" s="50">
        <v>7</v>
      </c>
      <c r="BK52" s="58">
        <v>13</v>
      </c>
      <c r="BL52" s="58">
        <v>15</v>
      </c>
      <c r="BM52" s="37">
        <v>13</v>
      </c>
      <c r="BN52" s="50">
        <v>7</v>
      </c>
      <c r="BO52" s="58">
        <v>12</v>
      </c>
      <c r="BP52" s="58">
        <v>12</v>
      </c>
      <c r="BQ52" s="37">
        <v>11</v>
      </c>
      <c r="BR52" s="50">
        <v>10</v>
      </c>
      <c r="BS52" s="58">
        <v>15</v>
      </c>
      <c r="BT52" s="58">
        <v>15</v>
      </c>
      <c r="BU52" s="37">
        <v>15</v>
      </c>
      <c r="BV52" s="50">
        <v>7</v>
      </c>
      <c r="BW52" s="58">
        <v>12</v>
      </c>
      <c r="BX52" s="58">
        <v>10</v>
      </c>
      <c r="BY52" s="37">
        <v>11</v>
      </c>
      <c r="BZ52" s="50">
        <v>6</v>
      </c>
      <c r="CA52" s="58">
        <v>8</v>
      </c>
      <c r="CB52" s="58">
        <v>8</v>
      </c>
      <c r="CC52" s="37">
        <v>8</v>
      </c>
      <c r="CD52" s="50">
        <v>3</v>
      </c>
      <c r="CE52" s="58">
        <v>5</v>
      </c>
      <c r="CF52" s="58">
        <v>5</v>
      </c>
      <c r="CG52" s="37">
        <v>5</v>
      </c>
      <c r="CH52" s="50">
        <v>3</v>
      </c>
      <c r="CI52" s="58">
        <v>5</v>
      </c>
      <c r="CJ52" s="58">
        <v>6</v>
      </c>
      <c r="CK52" s="37">
        <v>6</v>
      </c>
      <c r="CL52" s="50">
        <v>5</v>
      </c>
      <c r="CM52" s="58">
        <v>4</v>
      </c>
      <c r="CN52" s="58">
        <v>5</v>
      </c>
      <c r="CO52" s="37">
        <v>4</v>
      </c>
      <c r="CP52" s="50">
        <v>7</v>
      </c>
      <c r="CQ52" s="58">
        <v>9</v>
      </c>
      <c r="CR52" s="58">
        <v>11</v>
      </c>
      <c r="CS52" s="37">
        <v>15</v>
      </c>
      <c r="CT52" s="50">
        <v>13</v>
      </c>
      <c r="CU52" s="58">
        <v>14</v>
      </c>
      <c r="CV52" s="58">
        <v>13</v>
      </c>
      <c r="CW52" s="37">
        <v>17</v>
      </c>
      <c r="CX52" s="50">
        <v>16</v>
      </c>
      <c r="CY52" s="58">
        <v>17</v>
      </c>
      <c r="CZ52" s="58">
        <v>16</v>
      </c>
      <c r="DA52" s="37">
        <v>17</v>
      </c>
      <c r="DB52" s="50">
        <v>16</v>
      </c>
      <c r="DC52" s="58">
        <v>14</v>
      </c>
      <c r="DD52" s="58">
        <v>15</v>
      </c>
      <c r="DE52" s="37">
        <v>14</v>
      </c>
      <c r="DF52" s="50">
        <v>14</v>
      </c>
      <c r="DG52" s="58">
        <v>18</v>
      </c>
      <c r="DH52" s="58">
        <v>17</v>
      </c>
      <c r="DI52" s="70">
        <v>13</v>
      </c>
      <c r="DJ52" s="50">
        <v>14.3565112</v>
      </c>
      <c r="DK52" s="58">
        <v>13.46831076</v>
      </c>
      <c r="DL52" s="58">
        <v>12.088685290000001</v>
      </c>
      <c r="DM52" s="37">
        <v>13.030639170000001</v>
      </c>
      <c r="DN52" s="50">
        <v>13.069381290000001</v>
      </c>
      <c r="DO52" s="58">
        <v>13.94408179</v>
      </c>
      <c r="DP52" s="58">
        <v>13.00217016</v>
      </c>
      <c r="DQ52" s="37"/>
    </row>
    <row r="53" spans="1:121" x14ac:dyDescent="0.2">
      <c r="A53" s="6" t="s">
        <v>44</v>
      </c>
      <c r="B53" s="50">
        <v>75.190753659999999</v>
      </c>
      <c r="C53" s="58">
        <v>61.16858225</v>
      </c>
      <c r="D53" s="58">
        <v>63.067991669999998</v>
      </c>
      <c r="E53" s="37">
        <v>65.869869019999996</v>
      </c>
      <c r="F53" s="50">
        <v>63.015269340000003</v>
      </c>
      <c r="G53" s="58">
        <v>61.936607330000001</v>
      </c>
      <c r="H53" s="58">
        <v>61.081568859999997</v>
      </c>
      <c r="I53" s="37">
        <v>52.580675329999998</v>
      </c>
      <c r="J53" s="50">
        <v>50.735254810000001</v>
      </c>
      <c r="K53" s="58">
        <v>60.003874439999997</v>
      </c>
      <c r="L53" s="58">
        <v>58.172789450000003</v>
      </c>
      <c r="M53" s="37">
        <v>73.998821390000003</v>
      </c>
      <c r="N53" s="50">
        <v>75.109300959999999</v>
      </c>
      <c r="O53" s="58">
        <v>74.342352099999999</v>
      </c>
      <c r="P53" s="58">
        <v>80.908092210000007</v>
      </c>
      <c r="Q53" s="37">
        <v>78.666651549999997</v>
      </c>
      <c r="R53" s="50">
        <v>82.693475300000003</v>
      </c>
      <c r="S53" s="58">
        <v>96.232820619999998</v>
      </c>
      <c r="T53" s="58">
        <v>89.098580080000005</v>
      </c>
      <c r="U53" s="37">
        <v>83.271225770000001</v>
      </c>
      <c r="V53" s="50">
        <v>95.439101750000006</v>
      </c>
      <c r="W53" s="58">
        <v>105.5988081</v>
      </c>
      <c r="X53" s="58">
        <v>106.2087956</v>
      </c>
      <c r="Y53" s="37">
        <v>100.3376042</v>
      </c>
      <c r="Z53" s="50">
        <v>116.167705</v>
      </c>
      <c r="AA53" s="58">
        <v>109.888088</v>
      </c>
      <c r="AB53" s="58">
        <v>108.004015</v>
      </c>
      <c r="AC53" s="37">
        <v>110.4674911</v>
      </c>
      <c r="AD53" s="50">
        <v>105.44428000000001</v>
      </c>
      <c r="AE53" s="58">
        <v>106.6896552</v>
      </c>
      <c r="AF53" s="58">
        <v>114.2065123</v>
      </c>
      <c r="AG53" s="37">
        <v>112.3313637</v>
      </c>
      <c r="AH53" s="50">
        <v>116.328236</v>
      </c>
      <c r="AI53" s="58">
        <v>110.8179725</v>
      </c>
      <c r="AJ53" s="58">
        <v>105.27355780000001</v>
      </c>
      <c r="AK53" s="37">
        <v>56.46354659</v>
      </c>
      <c r="AL53" s="50">
        <v>83.130893549999996</v>
      </c>
      <c r="AM53" s="58">
        <v>93.356085429999993</v>
      </c>
      <c r="AN53" s="58">
        <v>89.60918977</v>
      </c>
      <c r="AO53" s="37">
        <v>60.984501389999998</v>
      </c>
      <c r="AP53" s="50">
        <v>82.195776929999994</v>
      </c>
      <c r="AQ53" s="58">
        <v>94.782782119999993</v>
      </c>
      <c r="AR53" s="58">
        <v>97.747939149999993</v>
      </c>
      <c r="AS53" s="37">
        <v>61.592188210000003</v>
      </c>
      <c r="AT53" s="50">
        <v>87.369552459999994</v>
      </c>
      <c r="AU53" s="58">
        <v>117.4233371</v>
      </c>
      <c r="AV53" s="58">
        <v>111.93706090000001</v>
      </c>
      <c r="AW53" s="37">
        <v>102.746337</v>
      </c>
      <c r="AX53" s="50">
        <v>109.5312741</v>
      </c>
      <c r="AY53" s="58">
        <v>129.3640958</v>
      </c>
      <c r="AZ53" s="58">
        <v>130.6089642</v>
      </c>
      <c r="BA53" s="37">
        <v>97.76640046</v>
      </c>
      <c r="BB53" s="50">
        <v>102.8420661</v>
      </c>
      <c r="BC53" s="58">
        <v>147.35611259999999</v>
      </c>
      <c r="BD53" s="58">
        <v>152.03814</v>
      </c>
      <c r="BE53" s="37">
        <v>110.98686960000001</v>
      </c>
      <c r="BF53" s="50">
        <v>122.96616210000001</v>
      </c>
      <c r="BG53" s="58">
        <v>177.1713373</v>
      </c>
      <c r="BH53" s="58">
        <v>177.2636081</v>
      </c>
      <c r="BI53" s="37">
        <v>120.60639140000001</v>
      </c>
      <c r="BJ53" s="50">
        <v>149</v>
      </c>
      <c r="BK53" s="58">
        <v>205.71368409999999</v>
      </c>
      <c r="BL53" s="58">
        <v>212.85672170000001</v>
      </c>
      <c r="BM53" s="37">
        <v>152.6319781</v>
      </c>
      <c r="BN53" s="50">
        <v>180.84609230000001</v>
      </c>
      <c r="BO53" s="58">
        <v>219</v>
      </c>
      <c r="BP53" s="58">
        <v>224</v>
      </c>
      <c r="BQ53" s="37">
        <v>198.16850700000001</v>
      </c>
      <c r="BR53" s="50">
        <v>209</v>
      </c>
      <c r="BS53" s="58">
        <v>223</v>
      </c>
      <c r="BT53" s="58">
        <v>217</v>
      </c>
      <c r="BU53" s="37">
        <v>224</v>
      </c>
      <c r="BV53" s="50">
        <v>214</v>
      </c>
      <c r="BW53" s="58">
        <v>241</v>
      </c>
      <c r="BX53" s="58">
        <v>244.43343229999999</v>
      </c>
      <c r="BY53" s="37">
        <v>280.43297109999997</v>
      </c>
      <c r="BZ53" s="50">
        <v>250.68021350000001</v>
      </c>
      <c r="CA53" s="58">
        <v>237.69695590000001</v>
      </c>
      <c r="CB53" s="58">
        <v>243.6948956</v>
      </c>
      <c r="CC53" s="37">
        <v>261</v>
      </c>
      <c r="CD53" s="50">
        <v>289.83487760000003</v>
      </c>
      <c r="CE53" s="58">
        <v>239.84307000000001</v>
      </c>
      <c r="CF53" s="58">
        <v>248.84109989999999</v>
      </c>
      <c r="CG53" s="37">
        <v>322</v>
      </c>
      <c r="CH53" s="50">
        <v>259</v>
      </c>
      <c r="CI53" s="58">
        <v>298</v>
      </c>
      <c r="CJ53" s="58">
        <v>306</v>
      </c>
      <c r="CK53" s="37">
        <v>312</v>
      </c>
      <c r="CL53" s="50">
        <v>284.83865329999998</v>
      </c>
      <c r="CM53" s="58">
        <v>332.70014049999997</v>
      </c>
      <c r="CN53" s="58">
        <v>307.71477620000002</v>
      </c>
      <c r="CO53" s="37">
        <v>332.55532959999999</v>
      </c>
      <c r="CP53" s="50">
        <v>296</v>
      </c>
      <c r="CQ53" s="58">
        <v>322.24328730000002</v>
      </c>
      <c r="CR53" s="58">
        <v>345.24007599999999</v>
      </c>
      <c r="CS53" s="37">
        <v>355.6941463</v>
      </c>
      <c r="CT53" s="50">
        <v>323</v>
      </c>
      <c r="CU53" s="58">
        <v>345</v>
      </c>
      <c r="CV53" s="58">
        <v>377.3667112</v>
      </c>
      <c r="CW53" s="37">
        <v>392.37284110000002</v>
      </c>
      <c r="CX53" s="50">
        <v>378.7108356</v>
      </c>
      <c r="CY53" s="58">
        <v>426.7104511</v>
      </c>
      <c r="CZ53" s="58">
        <v>438.71277020000002</v>
      </c>
      <c r="DA53" s="37">
        <v>428.98526140000001</v>
      </c>
      <c r="DB53" s="50">
        <v>423.72803779999998</v>
      </c>
      <c r="DC53" s="58">
        <v>491.0650746</v>
      </c>
      <c r="DD53" s="58">
        <v>511.91370490000003</v>
      </c>
      <c r="DE53" s="37">
        <v>535.36218759999997</v>
      </c>
      <c r="DF53" s="50">
        <v>510.20291559999998</v>
      </c>
      <c r="DG53" s="58">
        <v>549.79793270000005</v>
      </c>
      <c r="DH53" s="58">
        <v>566.04477910000003</v>
      </c>
      <c r="DI53" s="70">
        <v>583.10741440000004</v>
      </c>
      <c r="DJ53" s="50">
        <v>600.13183379999998</v>
      </c>
      <c r="DK53" s="58">
        <v>576.6931826</v>
      </c>
      <c r="DL53" s="58">
        <v>587.14587449999999</v>
      </c>
      <c r="DM53" s="37">
        <v>573.24135709999996</v>
      </c>
      <c r="DN53" s="50">
        <v>547.33992439999997</v>
      </c>
      <c r="DO53" s="58">
        <v>582.24277689999997</v>
      </c>
      <c r="DP53" s="58">
        <v>623.43346629999996</v>
      </c>
      <c r="DQ53" s="37"/>
    </row>
    <row r="54" spans="1:121" x14ac:dyDescent="0.2">
      <c r="A54" s="6" t="s">
        <v>92</v>
      </c>
      <c r="B54" s="50">
        <v>22.419707679999998</v>
      </c>
      <c r="C54" s="58">
        <v>19.705911960000002</v>
      </c>
      <c r="D54" s="58">
        <v>16.877783740000002</v>
      </c>
      <c r="E54" s="37">
        <v>10.307082919999999</v>
      </c>
      <c r="F54" s="50">
        <v>9.3604727749999999</v>
      </c>
      <c r="G54" s="58">
        <v>12.163718279999999</v>
      </c>
      <c r="H54" s="58">
        <v>12.1612711</v>
      </c>
      <c r="I54" s="37">
        <v>12.10372727</v>
      </c>
      <c r="J54" s="50">
        <v>12.10370449</v>
      </c>
      <c r="K54" s="58">
        <v>12.182839660000001</v>
      </c>
      <c r="L54" s="58">
        <v>10.29854051</v>
      </c>
      <c r="M54" s="37">
        <v>10.277623849999999</v>
      </c>
      <c r="N54" s="50">
        <v>10.117892319999999</v>
      </c>
      <c r="O54" s="58">
        <v>11.02884394</v>
      </c>
      <c r="P54" s="58">
        <v>10.22848699</v>
      </c>
      <c r="Q54" s="37">
        <v>8.3244615569999993</v>
      </c>
      <c r="R54" s="50">
        <v>7.3412816349999996</v>
      </c>
      <c r="S54" s="58">
        <v>12.94401044</v>
      </c>
      <c r="T54" s="58">
        <v>13.966232550000001</v>
      </c>
      <c r="U54" s="37">
        <v>12.08355186</v>
      </c>
      <c r="V54" s="50">
        <v>10.19973012</v>
      </c>
      <c r="W54" s="58">
        <v>11.12651192</v>
      </c>
      <c r="X54" s="58">
        <v>12.073980560000001</v>
      </c>
      <c r="Y54" s="37">
        <v>12.079610410000001</v>
      </c>
      <c r="Z54" s="50">
        <v>14.859246430000001</v>
      </c>
      <c r="AA54" s="58">
        <v>19.441592839999998</v>
      </c>
      <c r="AB54" s="58">
        <v>18.393392739999999</v>
      </c>
      <c r="AC54" s="37">
        <v>13.777017499999999</v>
      </c>
      <c r="AD54" s="50">
        <v>13.82311874</v>
      </c>
      <c r="AE54" s="58">
        <v>13.70301564</v>
      </c>
      <c r="AF54" s="58">
        <v>14.55597407</v>
      </c>
      <c r="AG54" s="37">
        <v>14.693232460000001</v>
      </c>
      <c r="AH54" s="50">
        <v>16.519195010000001</v>
      </c>
      <c r="AI54" s="58">
        <v>15.85874261</v>
      </c>
      <c r="AJ54" s="58">
        <v>17.642148590000001</v>
      </c>
      <c r="AK54" s="37">
        <v>18.254320230000001</v>
      </c>
      <c r="AL54" s="50">
        <v>21.58502472</v>
      </c>
      <c r="AM54" s="58">
        <v>21.839786400000001</v>
      </c>
      <c r="AN54" s="58">
        <v>22.488086689999999</v>
      </c>
      <c r="AO54" s="37">
        <v>17.417137149999999</v>
      </c>
      <c r="AP54" s="50">
        <v>15.569203720000001</v>
      </c>
      <c r="AQ54" s="58">
        <v>18.477507689999999</v>
      </c>
      <c r="AR54" s="58">
        <v>18.622222910000001</v>
      </c>
      <c r="AS54" s="37">
        <v>15.48634202</v>
      </c>
      <c r="AT54" s="50">
        <v>15.308568190000001</v>
      </c>
      <c r="AU54" s="58">
        <v>17.347625399999998</v>
      </c>
      <c r="AV54" s="58">
        <v>18.169854969999999</v>
      </c>
      <c r="AW54" s="37">
        <v>17.991215480000001</v>
      </c>
      <c r="AX54" s="50">
        <v>17.47917335</v>
      </c>
      <c r="AY54" s="58">
        <v>18.62631541</v>
      </c>
      <c r="AZ54" s="58">
        <v>21.740297699999999</v>
      </c>
      <c r="BA54" s="37">
        <v>21.357829079999998</v>
      </c>
      <c r="BB54" s="50">
        <v>24.7485897</v>
      </c>
      <c r="BC54" s="58">
        <v>25.96196685</v>
      </c>
      <c r="BD54" s="58">
        <v>24.90494653</v>
      </c>
      <c r="BE54" s="37">
        <v>25.97700296</v>
      </c>
      <c r="BF54" s="50">
        <v>26.345602360000001</v>
      </c>
      <c r="BG54" s="58">
        <v>27.500010759999999</v>
      </c>
      <c r="BH54" s="58">
        <v>30.73508709</v>
      </c>
      <c r="BI54" s="37">
        <v>26.82212882</v>
      </c>
      <c r="BJ54" s="50">
        <v>14</v>
      </c>
      <c r="BK54" s="58">
        <v>29</v>
      </c>
      <c r="BL54" s="58">
        <v>34</v>
      </c>
      <c r="BM54" s="37">
        <v>24</v>
      </c>
      <c r="BN54" s="50">
        <v>24</v>
      </c>
      <c r="BO54" s="58">
        <v>33</v>
      </c>
      <c r="BP54" s="58">
        <v>30</v>
      </c>
      <c r="BQ54" s="37">
        <v>26</v>
      </c>
      <c r="BR54" s="50">
        <v>22</v>
      </c>
      <c r="BS54" s="58">
        <v>30</v>
      </c>
      <c r="BT54" s="58">
        <v>31</v>
      </c>
      <c r="BU54" s="37">
        <v>25</v>
      </c>
      <c r="BV54" s="50">
        <v>25</v>
      </c>
      <c r="BW54" s="58">
        <v>39</v>
      </c>
      <c r="BX54" s="58">
        <v>40.858358080000002</v>
      </c>
      <c r="BY54" s="37">
        <v>27</v>
      </c>
      <c r="BZ54" s="50">
        <v>23</v>
      </c>
      <c r="CA54" s="58">
        <v>31</v>
      </c>
      <c r="CB54" s="58">
        <v>31</v>
      </c>
      <c r="CC54" s="37">
        <v>27</v>
      </c>
      <c r="CD54" s="50">
        <v>21</v>
      </c>
      <c r="CE54" s="58">
        <v>28</v>
      </c>
      <c r="CF54" s="58">
        <v>28</v>
      </c>
      <c r="CG54" s="37">
        <v>22</v>
      </c>
      <c r="CH54" s="50">
        <v>20</v>
      </c>
      <c r="CI54" s="58">
        <v>36</v>
      </c>
      <c r="CJ54" s="58">
        <v>35</v>
      </c>
      <c r="CK54" s="37">
        <v>26</v>
      </c>
      <c r="CL54" s="50">
        <v>20</v>
      </c>
      <c r="CM54" s="58">
        <v>33</v>
      </c>
      <c r="CN54" s="58">
        <v>32</v>
      </c>
      <c r="CO54" s="37">
        <v>25</v>
      </c>
      <c r="CP54" s="50">
        <v>28</v>
      </c>
      <c r="CQ54" s="58">
        <v>39</v>
      </c>
      <c r="CR54" s="58">
        <v>40</v>
      </c>
      <c r="CS54" s="37">
        <v>30</v>
      </c>
      <c r="CT54" s="50">
        <v>28</v>
      </c>
      <c r="CU54" s="58">
        <v>34</v>
      </c>
      <c r="CV54" s="58">
        <v>34</v>
      </c>
      <c r="CW54" s="37">
        <v>32</v>
      </c>
      <c r="CX54" s="50">
        <v>30</v>
      </c>
      <c r="CY54" s="58">
        <v>36</v>
      </c>
      <c r="CZ54" s="58">
        <v>38</v>
      </c>
      <c r="DA54" s="37">
        <v>38</v>
      </c>
      <c r="DB54" s="50">
        <v>31.364018909999999</v>
      </c>
      <c r="DC54" s="58">
        <v>33.355024870000001</v>
      </c>
      <c r="DD54" s="58">
        <v>41.351195799999999</v>
      </c>
      <c r="DE54" s="37">
        <v>46.3405469</v>
      </c>
      <c r="DF54" s="50">
        <v>47.33725046</v>
      </c>
      <c r="DG54" s="58">
        <v>52.310932190000003</v>
      </c>
      <c r="DH54" s="58">
        <v>50.295386800000003</v>
      </c>
      <c r="DI54" s="70">
        <v>49.276853610000003</v>
      </c>
      <c r="DJ54" s="50">
        <v>57.199113509999997</v>
      </c>
      <c r="DK54" s="58">
        <v>56.79849308</v>
      </c>
      <c r="DL54" s="58">
        <v>58.716296720000003</v>
      </c>
      <c r="DM54" s="37">
        <v>56.669103239999998</v>
      </c>
      <c r="DN54" s="50">
        <v>55.25903477</v>
      </c>
      <c r="DO54" s="58">
        <v>52.881217669999998</v>
      </c>
      <c r="DP54" s="58">
        <v>55.785135560000001</v>
      </c>
      <c r="DQ54" s="37"/>
    </row>
    <row r="55" spans="1:121" x14ac:dyDescent="0.2">
      <c r="A55" s="6" t="s">
        <v>45</v>
      </c>
      <c r="B55" s="50">
        <v>102.4018951</v>
      </c>
      <c r="C55" s="58">
        <v>106.1235927</v>
      </c>
      <c r="D55" s="58">
        <v>107.0915492</v>
      </c>
      <c r="E55" s="37">
        <v>99.612644970000005</v>
      </c>
      <c r="F55" s="50">
        <v>84.542539680000004</v>
      </c>
      <c r="G55" s="58">
        <v>83.603383249999993</v>
      </c>
      <c r="H55" s="58">
        <v>88.411706940000002</v>
      </c>
      <c r="I55" s="37">
        <v>83.638501700000006</v>
      </c>
      <c r="J55" s="50">
        <v>84.546081720000004</v>
      </c>
      <c r="K55" s="58">
        <v>107.9363558</v>
      </c>
      <c r="L55" s="58">
        <v>105.1363781</v>
      </c>
      <c r="M55" s="37">
        <v>87.314206679999998</v>
      </c>
      <c r="N55" s="50">
        <v>106.1336082</v>
      </c>
      <c r="O55" s="58">
        <v>116.2590917</v>
      </c>
      <c r="P55" s="58">
        <v>122.82445250000001</v>
      </c>
      <c r="Q55" s="37">
        <v>95.607174819999997</v>
      </c>
      <c r="R55" s="50">
        <v>121.7571566</v>
      </c>
      <c r="S55" s="58">
        <v>136.14242369999999</v>
      </c>
      <c r="T55" s="58">
        <v>135.3297144</v>
      </c>
      <c r="U55" s="37">
        <v>103.48184070000001</v>
      </c>
      <c r="V55" s="50">
        <v>121.45111319999999</v>
      </c>
      <c r="W55" s="58">
        <v>171.1126055</v>
      </c>
      <c r="X55" s="58">
        <v>179.38083950000001</v>
      </c>
      <c r="Y55" s="37">
        <v>136.53650809999999</v>
      </c>
      <c r="Z55" s="50">
        <v>157.17427050000001</v>
      </c>
      <c r="AA55" s="58">
        <v>181.37676970000001</v>
      </c>
      <c r="AB55" s="58">
        <v>175.3967212</v>
      </c>
      <c r="AC55" s="37">
        <v>136.9992919</v>
      </c>
      <c r="AD55" s="50">
        <v>119.2177465</v>
      </c>
      <c r="AE55" s="58">
        <v>166.47273939999999</v>
      </c>
      <c r="AF55" s="58">
        <v>166.49217469999999</v>
      </c>
      <c r="AG55" s="37">
        <v>87.296840149999994</v>
      </c>
      <c r="AH55" s="50">
        <v>122.3709132</v>
      </c>
      <c r="AI55" s="58">
        <v>155.5642637</v>
      </c>
      <c r="AJ55" s="58">
        <v>148.16566940000001</v>
      </c>
      <c r="AK55" s="37">
        <v>91.861624520000007</v>
      </c>
      <c r="AL55" s="50">
        <v>116.5335626</v>
      </c>
      <c r="AM55" s="58">
        <v>141.51797479999999</v>
      </c>
      <c r="AN55" s="58">
        <v>136.57400089999999</v>
      </c>
      <c r="AO55" s="37">
        <v>83.902628519999993</v>
      </c>
      <c r="AP55" s="50">
        <v>96.858150339999995</v>
      </c>
      <c r="AQ55" s="58">
        <v>129.4100641</v>
      </c>
      <c r="AR55" s="58">
        <v>128.4516453</v>
      </c>
      <c r="AS55" s="37">
        <v>104.56282210000001</v>
      </c>
      <c r="AT55" s="50">
        <v>110.1014575</v>
      </c>
      <c r="AU55" s="58">
        <v>133.95753300000001</v>
      </c>
      <c r="AV55" s="58">
        <v>139.07899090000001</v>
      </c>
      <c r="AW55" s="37">
        <v>114.0521641</v>
      </c>
      <c r="AX55" s="50">
        <v>118.3113232</v>
      </c>
      <c r="AY55" s="58">
        <v>148.1251145</v>
      </c>
      <c r="AZ55" s="58">
        <v>144.35899259999999</v>
      </c>
      <c r="BA55" s="37">
        <v>131.36792550000001</v>
      </c>
      <c r="BB55" s="50">
        <v>141.04272510000001</v>
      </c>
      <c r="BC55" s="58">
        <v>160.12889340000001</v>
      </c>
      <c r="BD55" s="58">
        <v>155.93622060000001</v>
      </c>
      <c r="BE55" s="37">
        <v>143.3585807</v>
      </c>
      <c r="BF55" s="50">
        <v>151.40235949999999</v>
      </c>
      <c r="BG55" s="58">
        <v>189.57975959999999</v>
      </c>
      <c r="BH55" s="58">
        <v>192.8679411</v>
      </c>
      <c r="BI55" s="37">
        <v>163.89826429999999</v>
      </c>
      <c r="BJ55" s="50">
        <v>195</v>
      </c>
      <c r="BK55" s="58">
        <v>220.85684209999999</v>
      </c>
      <c r="BL55" s="58">
        <v>218</v>
      </c>
      <c r="BM55" s="37">
        <v>179</v>
      </c>
      <c r="BN55" s="50">
        <v>194</v>
      </c>
      <c r="BO55" s="58">
        <v>223</v>
      </c>
      <c r="BP55" s="58">
        <v>239</v>
      </c>
      <c r="BQ55" s="37">
        <v>223.58425349999999</v>
      </c>
      <c r="BR55" s="50">
        <v>217.46031859999999</v>
      </c>
      <c r="BS55" s="58">
        <v>263.42911889999999</v>
      </c>
      <c r="BT55" s="58">
        <v>269.27063399999997</v>
      </c>
      <c r="BU55" s="37">
        <v>258.37184079999997</v>
      </c>
      <c r="BV55" s="50">
        <v>269.23254459999998</v>
      </c>
      <c r="BW55" s="58">
        <v>312.22677540000001</v>
      </c>
      <c r="BX55" s="58">
        <v>326.07983739999997</v>
      </c>
      <c r="BY55" s="37">
        <v>303.10816499999999</v>
      </c>
      <c r="BZ55" s="50">
        <v>286.38724139999999</v>
      </c>
      <c r="CA55" s="58">
        <v>316.38224389999999</v>
      </c>
      <c r="CB55" s="58">
        <v>331.12300640000001</v>
      </c>
      <c r="CC55" s="37">
        <v>294.83684909999999</v>
      </c>
      <c r="CD55" s="50">
        <v>257.34798699999999</v>
      </c>
      <c r="CE55" s="58">
        <v>274.67558839999998</v>
      </c>
      <c r="CF55" s="58">
        <v>282.55830959999997</v>
      </c>
      <c r="CG55" s="37">
        <v>272.14295149999998</v>
      </c>
      <c r="CH55" s="50">
        <v>280.39602810000002</v>
      </c>
      <c r="CI55" s="58">
        <v>306.38745699999998</v>
      </c>
      <c r="CJ55" s="58">
        <v>315.8763098</v>
      </c>
      <c r="CK55" s="37">
        <v>296.92831990000002</v>
      </c>
      <c r="CL55" s="50">
        <v>291.7573309</v>
      </c>
      <c r="CM55" s="58">
        <v>333.28374960000002</v>
      </c>
      <c r="CN55" s="58">
        <v>327.67010470000002</v>
      </c>
      <c r="CO55" s="37">
        <v>295.62198430000001</v>
      </c>
      <c r="CP55" s="50">
        <v>289.04473819999998</v>
      </c>
      <c r="CQ55" s="58">
        <v>327.6309498</v>
      </c>
      <c r="CR55" s="58">
        <v>336.62138800000002</v>
      </c>
      <c r="CS55" s="37">
        <v>343.3882926</v>
      </c>
      <c r="CT55" s="50">
        <v>329.07420710000002</v>
      </c>
      <c r="CU55" s="58">
        <v>358.36681759999999</v>
      </c>
      <c r="CV55" s="58">
        <v>385.21917569999999</v>
      </c>
      <c r="CW55" s="37">
        <v>370.82764029999998</v>
      </c>
      <c r="CX55" s="50">
        <v>371.3554178</v>
      </c>
      <c r="CY55" s="58">
        <v>409.56638779999997</v>
      </c>
      <c r="CZ55" s="58">
        <v>408.42622899999998</v>
      </c>
      <c r="DA55" s="37">
        <v>402.2487251</v>
      </c>
      <c r="DB55" s="50">
        <v>381.57678079999999</v>
      </c>
      <c r="DC55" s="58">
        <v>410.56921569999997</v>
      </c>
      <c r="DD55" s="58">
        <v>408.21131329999997</v>
      </c>
      <c r="DE55" s="37">
        <v>412.7939298</v>
      </c>
      <c r="DF55" s="50">
        <v>383.01175139999998</v>
      </c>
      <c r="DG55" s="58">
        <v>430.93279660000002</v>
      </c>
      <c r="DH55" s="58">
        <v>457.04477910000003</v>
      </c>
      <c r="DI55" s="70">
        <v>431.61788739999997</v>
      </c>
      <c r="DJ55" s="50">
        <v>482.09610520000001</v>
      </c>
      <c r="DK55" s="58">
        <v>508.2148383</v>
      </c>
      <c r="DL55" s="58">
        <v>494.54893779999998</v>
      </c>
      <c r="DM55" s="37">
        <v>464.78092479999998</v>
      </c>
      <c r="DN55" s="50">
        <v>451.96332640000003</v>
      </c>
      <c r="DO55" s="58">
        <v>509.07710730000002</v>
      </c>
      <c r="DP55" s="58">
        <v>534.37087299999996</v>
      </c>
      <c r="DQ55" s="37"/>
    </row>
    <row r="56" spans="1:121" x14ac:dyDescent="0.2">
      <c r="A56" s="6" t="s">
        <v>94</v>
      </c>
      <c r="B56" s="50">
        <v>441.59452429999999</v>
      </c>
      <c r="C56" s="58">
        <v>431.91305349999999</v>
      </c>
      <c r="D56" s="58">
        <v>428.04872660000001</v>
      </c>
      <c r="E56" s="37">
        <v>395.93710399999998</v>
      </c>
      <c r="F56" s="50">
        <v>390.3132799</v>
      </c>
      <c r="G56" s="58">
        <v>382.52031049999999</v>
      </c>
      <c r="H56" s="58">
        <v>375.99412660000002</v>
      </c>
      <c r="I56" s="37">
        <v>367.1382524</v>
      </c>
      <c r="J56" s="50">
        <v>399.97262230000001</v>
      </c>
      <c r="K56" s="58">
        <v>401.9992527</v>
      </c>
      <c r="L56" s="58">
        <v>400.93013689999998</v>
      </c>
      <c r="M56" s="37">
        <v>438.82025040000002</v>
      </c>
      <c r="N56" s="50">
        <v>442.08911749999999</v>
      </c>
      <c r="O56" s="58">
        <v>468.05120160000001</v>
      </c>
      <c r="P56" s="58">
        <v>476.93416070000001</v>
      </c>
      <c r="Q56" s="37">
        <v>499.44995870000002</v>
      </c>
      <c r="R56" s="50">
        <v>507.81272200000001</v>
      </c>
      <c r="S56" s="58">
        <v>528.12347869999996</v>
      </c>
      <c r="T56" s="58">
        <v>529.39310650000004</v>
      </c>
      <c r="U56" s="37">
        <v>570.89372890000004</v>
      </c>
      <c r="V56" s="50">
        <v>558.37523190000002</v>
      </c>
      <c r="W56" s="58">
        <v>580.55749270000001</v>
      </c>
      <c r="X56" s="58">
        <v>596.36689220000005</v>
      </c>
      <c r="Y56" s="37">
        <v>671.19572619999997</v>
      </c>
      <c r="Z56" s="50">
        <v>644.8419308</v>
      </c>
      <c r="AA56" s="58">
        <v>627.98910350000006</v>
      </c>
      <c r="AB56" s="58">
        <v>631.58310289999997</v>
      </c>
      <c r="AC56" s="37">
        <v>611.98364949999996</v>
      </c>
      <c r="AD56" s="50">
        <v>638.86309500000004</v>
      </c>
      <c r="AE56" s="58">
        <v>649.21560669999997</v>
      </c>
      <c r="AF56" s="58">
        <v>642.02250089999995</v>
      </c>
      <c r="AG56" s="37">
        <v>621.61853929999995</v>
      </c>
      <c r="AH56" s="50">
        <v>645.66124539999998</v>
      </c>
      <c r="AI56" s="58">
        <v>681.02286319999996</v>
      </c>
      <c r="AJ56" s="58">
        <v>652.1309215</v>
      </c>
      <c r="AK56" s="37">
        <v>596.95057780000002</v>
      </c>
      <c r="AL56" s="50">
        <v>616.44712000000004</v>
      </c>
      <c r="AM56" s="58">
        <v>618.47255859999996</v>
      </c>
      <c r="AN56" s="58">
        <v>587.89417330000003</v>
      </c>
      <c r="AO56" s="37">
        <v>584.1132341</v>
      </c>
      <c r="AP56" s="50">
        <v>579.22942339999997</v>
      </c>
      <c r="AQ56" s="58">
        <v>627.86585360000004</v>
      </c>
      <c r="AR56" s="58">
        <v>617.4675512</v>
      </c>
      <c r="AS56" s="37">
        <v>565.03013750000002</v>
      </c>
      <c r="AT56" s="50">
        <v>639.41922590000001</v>
      </c>
      <c r="AU56" s="58">
        <v>667.77248320000001</v>
      </c>
      <c r="AV56" s="58">
        <v>651.57378770000003</v>
      </c>
      <c r="AW56" s="37">
        <v>627.66344890000005</v>
      </c>
      <c r="AX56" s="50">
        <v>688.90148360000001</v>
      </c>
      <c r="AY56" s="58">
        <v>684.96984769999995</v>
      </c>
      <c r="AZ56" s="58">
        <v>670.59545509999998</v>
      </c>
      <c r="BA56" s="37">
        <v>669.47454700000003</v>
      </c>
      <c r="BB56" s="50">
        <v>702.04338740000003</v>
      </c>
      <c r="BC56" s="58">
        <v>702.55833770000004</v>
      </c>
      <c r="BD56" s="58">
        <v>676.03671689999999</v>
      </c>
      <c r="BE56" s="37">
        <v>657.9773821</v>
      </c>
      <c r="BF56" s="50">
        <v>699.16788629999996</v>
      </c>
      <c r="BG56" s="58">
        <v>763.60208369999998</v>
      </c>
      <c r="BH56" s="58">
        <v>773.52912570000001</v>
      </c>
      <c r="BI56" s="37">
        <v>742.80377959999998</v>
      </c>
      <c r="BJ56" s="50">
        <v>864.93771800000002</v>
      </c>
      <c r="BK56" s="58">
        <v>950.9665688</v>
      </c>
      <c r="BL56" s="58">
        <v>942.19083560000001</v>
      </c>
      <c r="BM56" s="37">
        <v>962.45631809999998</v>
      </c>
      <c r="BN56" s="50">
        <v>951.84609230000001</v>
      </c>
      <c r="BO56" s="58">
        <v>971.71199249999995</v>
      </c>
      <c r="BP56" s="58">
        <v>961.57035710000002</v>
      </c>
      <c r="BQ56" s="37">
        <v>1009.752761</v>
      </c>
      <c r="BR56" s="50">
        <v>1043.627765</v>
      </c>
      <c r="BS56" s="58">
        <v>1044.904763</v>
      </c>
      <c r="BT56" s="58">
        <v>1034.4198590000001</v>
      </c>
      <c r="BU56" s="37">
        <v>1078.2693569999999</v>
      </c>
      <c r="BV56" s="50">
        <v>1119.6976340000001</v>
      </c>
      <c r="BW56" s="58">
        <v>1096.399584</v>
      </c>
      <c r="BX56" s="58">
        <v>1090.8859170000001</v>
      </c>
      <c r="BY56" s="37">
        <v>1171.145855</v>
      </c>
      <c r="BZ56" s="50">
        <v>1202.651871</v>
      </c>
      <c r="CA56" s="58">
        <v>1081.3460829999999</v>
      </c>
      <c r="CB56" s="58">
        <v>1081.5659390000001</v>
      </c>
      <c r="CC56" s="37">
        <v>1159.4451779999999</v>
      </c>
      <c r="CD56" s="50">
        <v>1196.323335</v>
      </c>
      <c r="CE56" s="58">
        <v>1140.026631</v>
      </c>
      <c r="CF56" s="58">
        <v>1113.7062249999999</v>
      </c>
      <c r="CG56" s="37">
        <v>1358.191894</v>
      </c>
      <c r="CH56" s="50">
        <v>1250.9427049999999</v>
      </c>
      <c r="CI56" s="58">
        <v>1137.9289160000001</v>
      </c>
      <c r="CJ56" s="58">
        <v>1107.1935390000001</v>
      </c>
      <c r="CK56" s="37">
        <v>1387.498239</v>
      </c>
      <c r="CL56" s="50">
        <v>1335.567389</v>
      </c>
      <c r="CM56" s="58">
        <v>1175.4717920000001</v>
      </c>
      <c r="CN56" s="58">
        <v>1169.3823150000001</v>
      </c>
      <c r="CO56" s="37">
        <v>1488.1836639999999</v>
      </c>
      <c r="CP56" s="50">
        <v>1473.432198</v>
      </c>
      <c r="CQ56" s="58">
        <v>1269.99415</v>
      </c>
      <c r="CR56" s="58">
        <v>1281.773424</v>
      </c>
      <c r="CS56" s="37">
        <v>1665.7681259999999</v>
      </c>
      <c r="CT56" s="50">
        <v>1524.1452429999999</v>
      </c>
      <c r="CU56" s="58">
        <v>1238.4624100000001</v>
      </c>
      <c r="CV56" s="58">
        <v>1386.8103920000001</v>
      </c>
      <c r="CW56" s="37">
        <v>1666.529133</v>
      </c>
      <c r="CX56" s="50">
        <v>1583.3771119999999</v>
      </c>
      <c r="CY56" s="58">
        <v>1458.462581</v>
      </c>
      <c r="CZ56" s="58">
        <v>1542.5559969999999</v>
      </c>
      <c r="DA56" s="37">
        <v>1894.309561</v>
      </c>
      <c r="DB56" s="50">
        <v>1950.3059310000001</v>
      </c>
      <c r="DC56" s="58">
        <v>1649.954101</v>
      </c>
      <c r="DD56" s="58">
        <v>1678.291739</v>
      </c>
      <c r="DE56" s="37">
        <v>1999.9650160000001</v>
      </c>
      <c r="DF56" s="50">
        <v>2205.1155859999999</v>
      </c>
      <c r="DG56" s="58">
        <v>1893.8812559999999</v>
      </c>
      <c r="DH56" s="58">
        <v>1917.292956</v>
      </c>
      <c r="DI56" s="70">
        <v>2158.4938379999999</v>
      </c>
      <c r="DJ56" s="50">
        <v>2173.1975480000001</v>
      </c>
      <c r="DK56" s="58">
        <v>1825.7479969999999</v>
      </c>
      <c r="DL56" s="58">
        <v>1863.9177420000001</v>
      </c>
      <c r="DM56" s="37">
        <v>1993.0590950000001</v>
      </c>
      <c r="DN56" s="50">
        <v>2167.9480010000002</v>
      </c>
      <c r="DO56" s="58">
        <v>1825.4269079999999</v>
      </c>
      <c r="DP56" s="58">
        <v>1925.335251</v>
      </c>
      <c r="DQ56" s="37"/>
    </row>
    <row r="57" spans="1:121" x14ac:dyDescent="0.2">
      <c r="A57" s="6" t="s">
        <v>46</v>
      </c>
      <c r="B57" s="50">
        <v>2.823943238</v>
      </c>
      <c r="C57" s="58">
        <v>4.6782715159999997</v>
      </c>
      <c r="D57" s="58">
        <v>5.5991448960000003</v>
      </c>
      <c r="E57" s="37">
        <v>0.93517611300000003</v>
      </c>
      <c r="F57" s="50">
        <v>0.93438455600000003</v>
      </c>
      <c r="G57" s="58">
        <v>3.7765448109999999</v>
      </c>
      <c r="H57" s="58">
        <v>3.77603351</v>
      </c>
      <c r="I57" s="37">
        <v>0.932756743</v>
      </c>
      <c r="J57" s="50">
        <v>1.8746997750000001</v>
      </c>
      <c r="K57" s="58">
        <v>3.7432941579999999</v>
      </c>
      <c r="L57" s="58">
        <v>3.743301395</v>
      </c>
      <c r="M57" s="37">
        <v>2.8063056569999998</v>
      </c>
      <c r="N57" s="50">
        <v>2.863127832</v>
      </c>
      <c r="O57" s="58">
        <v>5.6403662109999999</v>
      </c>
      <c r="P57" s="58">
        <v>5.6388010380000004</v>
      </c>
      <c r="Q57" s="37">
        <v>3.8016701240000002</v>
      </c>
      <c r="R57" s="50">
        <v>1.8967436879999999</v>
      </c>
      <c r="S57" s="58">
        <v>7.4481499160000002</v>
      </c>
      <c r="T57" s="58">
        <v>7.4133702489999997</v>
      </c>
      <c r="U57" s="37">
        <v>2.8247028840000001</v>
      </c>
      <c r="V57" s="50">
        <v>2.837151548</v>
      </c>
      <c r="W57" s="58">
        <v>7.4145603729999996</v>
      </c>
      <c r="X57" s="58">
        <v>7.4226987170000003</v>
      </c>
      <c r="Y57" s="37">
        <v>3.748491274</v>
      </c>
      <c r="Z57" s="50">
        <v>4.6832833840000001</v>
      </c>
      <c r="AA57" s="58">
        <v>8.3817854720000007</v>
      </c>
      <c r="AB57" s="58">
        <v>8.3344025899999998</v>
      </c>
      <c r="AC57" s="37">
        <v>4.6746363469999999</v>
      </c>
      <c r="AD57" s="50">
        <v>1.8195901750000001</v>
      </c>
      <c r="AE57" s="58">
        <v>1.8149567470000001</v>
      </c>
      <c r="AF57" s="58">
        <v>2.7170089329999998</v>
      </c>
      <c r="AG57" s="37">
        <v>4.5487562720000003</v>
      </c>
      <c r="AH57" s="50">
        <v>4.6134634019999998</v>
      </c>
      <c r="AI57" s="58">
        <v>2.8588308690000002</v>
      </c>
      <c r="AJ57" s="58">
        <v>2.7467086049999998</v>
      </c>
      <c r="AK57" s="37">
        <v>2.6928580169999998</v>
      </c>
      <c r="AL57" s="50">
        <v>3.4798034499999999</v>
      </c>
      <c r="AM57" s="58">
        <v>5.1971135820000001</v>
      </c>
      <c r="AN57" s="58">
        <v>4.994465903</v>
      </c>
      <c r="AO57" s="37">
        <v>1.698315158</v>
      </c>
      <c r="AP57" s="50">
        <v>0</v>
      </c>
      <c r="AQ57" s="58">
        <v>2.584707506</v>
      </c>
      <c r="AR57" s="58">
        <v>2.6120733880000002</v>
      </c>
      <c r="AS57" s="37">
        <v>0.82275641700000002</v>
      </c>
      <c r="AT57" s="50">
        <v>1.567089738</v>
      </c>
      <c r="AU57" s="58">
        <v>5.0933339210000002</v>
      </c>
      <c r="AV57" s="58">
        <v>5.8901934929999999</v>
      </c>
      <c r="AW57" s="37">
        <v>4.0151201299999997</v>
      </c>
      <c r="AX57" s="50">
        <v>5.0210040539999996</v>
      </c>
      <c r="AY57" s="58">
        <v>7.758452127</v>
      </c>
      <c r="AZ57" s="58">
        <v>6.70147067</v>
      </c>
      <c r="BA57" s="37">
        <v>4.8347480169999999</v>
      </c>
      <c r="BB57" s="50">
        <v>4.8676205130000003</v>
      </c>
      <c r="BC57" s="58">
        <v>8.3605718410000005</v>
      </c>
      <c r="BD57" s="58">
        <v>9.2156242830000004</v>
      </c>
      <c r="BE57" s="37">
        <v>4.9838166770000001</v>
      </c>
      <c r="BF57" s="50">
        <v>5.9803975879999998</v>
      </c>
      <c r="BG57" s="58">
        <v>8.6926880129999997</v>
      </c>
      <c r="BH57" s="58">
        <v>9.5702315000000002</v>
      </c>
      <c r="BI57" s="37">
        <v>8.4540646959999997</v>
      </c>
      <c r="BJ57" s="50">
        <v>6</v>
      </c>
      <c r="BK57" s="58">
        <v>9</v>
      </c>
      <c r="BL57" s="58">
        <v>9</v>
      </c>
      <c r="BM57" s="37">
        <v>7</v>
      </c>
      <c r="BN57" s="50">
        <v>9</v>
      </c>
      <c r="BO57" s="58">
        <v>13</v>
      </c>
      <c r="BP57" s="58">
        <v>14</v>
      </c>
      <c r="BQ57" s="37">
        <v>7</v>
      </c>
      <c r="BR57" s="50">
        <v>13</v>
      </c>
      <c r="BS57" s="58">
        <v>17</v>
      </c>
      <c r="BT57" s="58">
        <v>16</v>
      </c>
      <c r="BU57" s="37">
        <v>12</v>
      </c>
      <c r="BV57" s="50">
        <v>12</v>
      </c>
      <c r="BW57" s="58">
        <v>17</v>
      </c>
      <c r="BX57" s="58">
        <v>22</v>
      </c>
      <c r="BY57" s="37">
        <v>16</v>
      </c>
      <c r="BZ57" s="50">
        <v>18</v>
      </c>
      <c r="CA57" s="58">
        <v>20</v>
      </c>
      <c r="CB57" s="58">
        <v>22</v>
      </c>
      <c r="CC57" s="37">
        <v>18</v>
      </c>
      <c r="CD57" s="50">
        <v>19</v>
      </c>
      <c r="CE57" s="58">
        <v>32</v>
      </c>
      <c r="CF57" s="58">
        <v>33</v>
      </c>
      <c r="CG57" s="37">
        <v>25</v>
      </c>
      <c r="CH57" s="50">
        <v>19</v>
      </c>
      <c r="CI57" s="58">
        <v>33</v>
      </c>
      <c r="CJ57" s="58">
        <v>36</v>
      </c>
      <c r="CK57" s="37">
        <v>25</v>
      </c>
      <c r="CL57" s="50">
        <v>23</v>
      </c>
      <c r="CM57" s="58">
        <v>38</v>
      </c>
      <c r="CN57" s="58">
        <v>37</v>
      </c>
      <c r="CO57" s="37">
        <v>25</v>
      </c>
      <c r="CP57" s="50">
        <v>24</v>
      </c>
      <c r="CQ57" s="58">
        <v>39</v>
      </c>
      <c r="CR57" s="58">
        <v>41</v>
      </c>
      <c r="CS57" s="37">
        <v>28</v>
      </c>
      <c r="CT57" s="50">
        <v>30</v>
      </c>
      <c r="CU57" s="58">
        <v>40</v>
      </c>
      <c r="CV57" s="58">
        <v>42</v>
      </c>
      <c r="CW57" s="37">
        <v>28</v>
      </c>
      <c r="CX57" s="50">
        <v>29</v>
      </c>
      <c r="CY57" s="58">
        <v>50</v>
      </c>
      <c r="CZ57" s="58">
        <v>50.356385099999997</v>
      </c>
      <c r="DA57" s="37">
        <v>37.360898829999996</v>
      </c>
      <c r="DB57" s="50">
        <v>42.364018909999999</v>
      </c>
      <c r="DC57" s="58">
        <v>51.355024870000001</v>
      </c>
      <c r="DD57" s="58">
        <v>50.351195799999999</v>
      </c>
      <c r="DE57" s="37">
        <v>45.3405469</v>
      </c>
      <c r="DF57" s="50">
        <v>46.33725046</v>
      </c>
      <c r="DG57" s="58">
        <v>51.310932190000003</v>
      </c>
      <c r="DH57" s="58">
        <v>56.295386800000003</v>
      </c>
      <c r="DI57" s="70">
        <v>50.276853610000003</v>
      </c>
      <c r="DJ57" s="50">
        <v>54.553021119999997</v>
      </c>
      <c r="DK57" s="58">
        <v>73.392280929999998</v>
      </c>
      <c r="DL57" s="58">
        <v>76.093973129999995</v>
      </c>
      <c r="DM57" s="37">
        <v>66.677982959999994</v>
      </c>
      <c r="DN57" s="50">
        <v>69.517772120000004</v>
      </c>
      <c r="DO57" s="58">
        <v>87.407038720000003</v>
      </c>
      <c r="DP57" s="58">
        <v>96.945098110000004</v>
      </c>
      <c r="DQ57" s="37"/>
    </row>
    <row r="58" spans="1:121" x14ac:dyDescent="0.2">
      <c r="A58" s="6" t="s">
        <v>95</v>
      </c>
      <c r="B58" s="50">
        <v>101.3204345</v>
      </c>
      <c r="C58" s="58">
        <v>94.866254920000003</v>
      </c>
      <c r="D58" s="58">
        <v>97.674849289999997</v>
      </c>
      <c r="E58" s="37">
        <v>98.582512550000004</v>
      </c>
      <c r="F58" s="50">
        <v>92.789884409999999</v>
      </c>
      <c r="G58" s="58">
        <v>102.1421921</v>
      </c>
      <c r="H58" s="58">
        <v>104.8914728</v>
      </c>
      <c r="I58" s="37">
        <v>91.603319119999995</v>
      </c>
      <c r="J58" s="50">
        <v>95.343152520000004</v>
      </c>
      <c r="K58" s="58">
        <v>108.3467837</v>
      </c>
      <c r="L58" s="58">
        <v>120.5745486</v>
      </c>
      <c r="M58" s="37">
        <v>124.3546814</v>
      </c>
      <c r="N58" s="50">
        <v>129.89181260000001</v>
      </c>
      <c r="O58" s="58">
        <v>126.3949406</v>
      </c>
      <c r="P58" s="58">
        <v>129.20066080000001</v>
      </c>
      <c r="Q58" s="37">
        <v>147.72756910000001</v>
      </c>
      <c r="R58" s="50">
        <v>133.808052</v>
      </c>
      <c r="S58" s="58">
        <v>149.56256490000001</v>
      </c>
      <c r="T58" s="58">
        <v>146.74354080000001</v>
      </c>
      <c r="U58" s="37">
        <v>187.75728119999999</v>
      </c>
      <c r="V58" s="50">
        <v>189.49583459999999</v>
      </c>
      <c r="W58" s="58">
        <v>175.50963780000001</v>
      </c>
      <c r="X58" s="58">
        <v>174.47886209999999</v>
      </c>
      <c r="Y58" s="37">
        <v>207.69930590000001</v>
      </c>
      <c r="Z58" s="50">
        <v>184.17894899999999</v>
      </c>
      <c r="AA58" s="58">
        <v>177.87140249999999</v>
      </c>
      <c r="AB58" s="58">
        <v>177.46497460000001</v>
      </c>
      <c r="AC58" s="37">
        <v>168.7229853</v>
      </c>
      <c r="AD58" s="50">
        <v>172.4727809</v>
      </c>
      <c r="AE58" s="58">
        <v>172.5790226</v>
      </c>
      <c r="AF58" s="58">
        <v>174.3715827</v>
      </c>
      <c r="AG58" s="37">
        <v>174.8384758</v>
      </c>
      <c r="AH58" s="50">
        <v>183.27595199999999</v>
      </c>
      <c r="AI58" s="58">
        <v>177.36893839999999</v>
      </c>
      <c r="AJ58" s="58">
        <v>171.0596127</v>
      </c>
      <c r="AK58" s="37">
        <v>188.93729759999999</v>
      </c>
      <c r="AL58" s="50">
        <v>176.87446109999999</v>
      </c>
      <c r="AM58" s="58">
        <v>165.90925680000001</v>
      </c>
      <c r="AN58" s="58">
        <v>150.18701909999999</v>
      </c>
      <c r="AO58" s="37">
        <v>175.1217565</v>
      </c>
      <c r="AP58" s="50">
        <v>165.4807271</v>
      </c>
      <c r="AQ58" s="58">
        <v>135.603433</v>
      </c>
      <c r="AR58" s="58">
        <v>135.20183489999999</v>
      </c>
      <c r="AS58" s="37">
        <v>157.01159029999999</v>
      </c>
      <c r="AT58" s="50">
        <v>155.23779669999999</v>
      </c>
      <c r="AU58" s="58">
        <v>143.0697792</v>
      </c>
      <c r="AV58" s="58">
        <v>140.07071690000001</v>
      </c>
      <c r="AW58" s="37">
        <v>141.94807270000001</v>
      </c>
      <c r="AX58" s="50">
        <v>138.84352860000001</v>
      </c>
      <c r="AY58" s="58">
        <v>155.57855739999999</v>
      </c>
      <c r="AZ58" s="58">
        <v>151.8553277</v>
      </c>
      <c r="BA58" s="37">
        <v>159.53819100000001</v>
      </c>
      <c r="BB58" s="50">
        <v>162.9820981</v>
      </c>
      <c r="BC58" s="58">
        <v>167.49836590000001</v>
      </c>
      <c r="BD58" s="58">
        <v>170.79483980000001</v>
      </c>
      <c r="BE58" s="37">
        <v>173.34904460000001</v>
      </c>
      <c r="BF58" s="50">
        <v>176.8105884</v>
      </c>
      <c r="BG58" s="58">
        <v>196.9667106</v>
      </c>
      <c r="BH58" s="58">
        <v>192.00047530000001</v>
      </c>
      <c r="BI58" s="37">
        <v>194.5399281</v>
      </c>
      <c r="BJ58" s="50">
        <v>184.513732</v>
      </c>
      <c r="BK58" s="58">
        <v>202.36990890000001</v>
      </c>
      <c r="BL58" s="58">
        <v>211.2260698</v>
      </c>
      <c r="BM58" s="37">
        <v>206.4160622</v>
      </c>
      <c r="BN58" s="50">
        <v>207.84609230000001</v>
      </c>
      <c r="BO58" s="58">
        <v>222.85599619999999</v>
      </c>
      <c r="BP58" s="58">
        <v>226.85678569999999</v>
      </c>
      <c r="BQ58" s="37">
        <v>215</v>
      </c>
      <c r="BR58" s="50">
        <v>205.46031859999999</v>
      </c>
      <c r="BS58" s="58">
        <v>228.42911889999999</v>
      </c>
      <c r="BT58" s="58">
        <v>231.4039641</v>
      </c>
      <c r="BU58" s="37">
        <v>240.3718408</v>
      </c>
      <c r="BV58" s="50">
        <v>243.3788462</v>
      </c>
      <c r="BW58" s="58">
        <v>228.3671464</v>
      </c>
      <c r="BX58" s="58">
        <v>232.72624239999999</v>
      </c>
      <c r="BY58" s="37">
        <v>240.3693883</v>
      </c>
      <c r="BZ58" s="50">
        <v>246.4245224</v>
      </c>
      <c r="CA58" s="58">
        <v>246.4222943</v>
      </c>
      <c r="CB58" s="58">
        <v>254.27755830000001</v>
      </c>
      <c r="CC58" s="37">
        <v>237</v>
      </c>
      <c r="CD58" s="50">
        <v>248.8348776</v>
      </c>
      <c r="CE58" s="58">
        <v>258.26196709999999</v>
      </c>
      <c r="CF58" s="58">
        <v>263.42930239999998</v>
      </c>
      <c r="CG58" s="37">
        <v>277.4285903</v>
      </c>
      <c r="CH58" s="50">
        <v>259</v>
      </c>
      <c r="CI58" s="58">
        <v>265.47749140000002</v>
      </c>
      <c r="CJ58" s="58">
        <v>263.4690774</v>
      </c>
      <c r="CK58" s="37">
        <v>280.46415999999999</v>
      </c>
      <c r="CL58" s="50">
        <v>259.91867760000002</v>
      </c>
      <c r="CM58" s="58">
        <v>278.43367940000002</v>
      </c>
      <c r="CN58" s="58">
        <v>293.40635830000002</v>
      </c>
      <c r="CO58" s="37">
        <v>323.38510389999999</v>
      </c>
      <c r="CP58" s="50">
        <v>298.19657990000002</v>
      </c>
      <c r="CQ58" s="58">
        <v>313.01861229999997</v>
      </c>
      <c r="CR58" s="58">
        <v>325.86146400000001</v>
      </c>
      <c r="CS58" s="37">
        <v>341.1568403</v>
      </c>
      <c r="CT58" s="50">
        <v>308.28069110000001</v>
      </c>
      <c r="CU58" s="58">
        <v>323.6411243</v>
      </c>
      <c r="CV58" s="58">
        <v>349.43835150000001</v>
      </c>
      <c r="CW58" s="37">
        <v>372.57332250000002</v>
      </c>
      <c r="CX58" s="50">
        <v>342.26688469999999</v>
      </c>
      <c r="CY58" s="58">
        <v>381.1327756</v>
      </c>
      <c r="CZ58" s="58">
        <v>380.78261409999999</v>
      </c>
      <c r="DA58" s="37">
        <v>416.3314216</v>
      </c>
      <c r="DB58" s="50">
        <v>394.45607560000002</v>
      </c>
      <c r="DC58" s="58">
        <v>423.63429029999998</v>
      </c>
      <c r="DD58" s="58">
        <v>433.61609650000003</v>
      </c>
      <c r="DE58" s="37">
        <v>448.49666430000002</v>
      </c>
      <c r="DF58" s="50">
        <v>436.3607533</v>
      </c>
      <c r="DG58" s="58">
        <v>456.35259359999998</v>
      </c>
      <c r="DH58" s="58">
        <v>463.49878469999999</v>
      </c>
      <c r="DI58" s="70">
        <v>486.95892120000002</v>
      </c>
      <c r="DJ58" s="50">
        <v>495.19212040000002</v>
      </c>
      <c r="DK58" s="58">
        <v>466.1566062</v>
      </c>
      <c r="DL58" s="58">
        <v>458.91084139999998</v>
      </c>
      <c r="DM58" s="37">
        <v>482.48574530000002</v>
      </c>
      <c r="DN58" s="50">
        <v>475.52549219999997</v>
      </c>
      <c r="DO58" s="58">
        <v>458.18795169999999</v>
      </c>
      <c r="DP58" s="58">
        <v>495.33075789999998</v>
      </c>
      <c r="DQ58" s="37"/>
    </row>
    <row r="59" spans="1:121" x14ac:dyDescent="0.2">
      <c r="A59" s="6" t="s">
        <v>47</v>
      </c>
      <c r="B59" s="50">
        <v>137.7862394</v>
      </c>
      <c r="C59" s="58">
        <v>132.1645159</v>
      </c>
      <c r="D59" s="58">
        <v>132.2231132</v>
      </c>
      <c r="E59" s="37">
        <v>135.07220520000001</v>
      </c>
      <c r="F59" s="50">
        <v>140.64010999999999</v>
      </c>
      <c r="G59" s="58">
        <v>119.7498887</v>
      </c>
      <c r="H59" s="58">
        <v>121.56875770000001</v>
      </c>
      <c r="I59" s="37">
        <v>118.7860013</v>
      </c>
      <c r="J59" s="50">
        <v>127.1313421</v>
      </c>
      <c r="K59" s="58">
        <v>117.67721299999999</v>
      </c>
      <c r="L59" s="58">
        <v>115.7141716</v>
      </c>
      <c r="M59" s="37">
        <v>140.9561104</v>
      </c>
      <c r="N59" s="50">
        <v>133.5615957</v>
      </c>
      <c r="O59" s="58">
        <v>113.7375213</v>
      </c>
      <c r="P59" s="58">
        <v>117.19945370000001</v>
      </c>
      <c r="Q59" s="37">
        <v>136.57824410000001</v>
      </c>
      <c r="R59" s="50">
        <v>135.65053109999999</v>
      </c>
      <c r="S59" s="58">
        <v>127.4076908</v>
      </c>
      <c r="T59" s="58">
        <v>128.2068199</v>
      </c>
      <c r="U59" s="37">
        <v>148.7265228</v>
      </c>
      <c r="V59" s="50">
        <v>145.49271419999999</v>
      </c>
      <c r="W59" s="58">
        <v>135.98041380000001</v>
      </c>
      <c r="X59" s="58">
        <v>140.73070229999999</v>
      </c>
      <c r="Y59" s="37">
        <v>173.8532443</v>
      </c>
      <c r="Z59" s="50">
        <v>179.35215629999999</v>
      </c>
      <c r="AA59" s="58">
        <v>163.71343659999999</v>
      </c>
      <c r="AB59" s="58">
        <v>156.8278675</v>
      </c>
      <c r="AC59" s="37">
        <v>180.9057938</v>
      </c>
      <c r="AD59" s="50">
        <v>179.73205659999999</v>
      </c>
      <c r="AE59" s="58">
        <v>167.55693690000001</v>
      </c>
      <c r="AF59" s="58">
        <v>171.05225859999999</v>
      </c>
      <c r="AG59" s="37">
        <v>167.94103380000001</v>
      </c>
      <c r="AH59" s="50">
        <v>171.23521640000001</v>
      </c>
      <c r="AI59" s="58">
        <v>171.8997746</v>
      </c>
      <c r="AJ59" s="58">
        <v>163.0327494</v>
      </c>
      <c r="AK59" s="37">
        <v>164.2590131</v>
      </c>
      <c r="AL59" s="50">
        <v>174.5232048</v>
      </c>
      <c r="AM59" s="58">
        <v>157.173968</v>
      </c>
      <c r="AN59" s="58">
        <v>150.15286710000001</v>
      </c>
      <c r="AO59" s="37">
        <v>171.68248199999999</v>
      </c>
      <c r="AP59" s="50">
        <v>165.26546479999999</v>
      </c>
      <c r="AQ59" s="58">
        <v>146.75049540000001</v>
      </c>
      <c r="AR59" s="58">
        <v>148.0022353</v>
      </c>
      <c r="AS59" s="37">
        <v>168.13297180000001</v>
      </c>
      <c r="AT59" s="50">
        <v>162.87202439999999</v>
      </c>
      <c r="AU59" s="58">
        <v>151.93496769999999</v>
      </c>
      <c r="AV59" s="58">
        <v>153.4821135</v>
      </c>
      <c r="AW59" s="37">
        <v>189.289624</v>
      </c>
      <c r="AX59" s="50">
        <v>197.30557580000001</v>
      </c>
      <c r="AY59" s="58">
        <v>156.15477770000001</v>
      </c>
      <c r="AZ59" s="58">
        <v>157.15935189999999</v>
      </c>
      <c r="BA59" s="37">
        <v>181.48035490000001</v>
      </c>
      <c r="BB59" s="50">
        <v>170.64054640000001</v>
      </c>
      <c r="BC59" s="58">
        <v>155.4035959</v>
      </c>
      <c r="BD59" s="58">
        <v>160.09839360000001</v>
      </c>
      <c r="BE59" s="37">
        <v>203.56141629999999</v>
      </c>
      <c r="BF59" s="50">
        <v>203.7472357</v>
      </c>
      <c r="BG59" s="58">
        <v>165.83687259999999</v>
      </c>
      <c r="BH59" s="58">
        <v>163.8517468</v>
      </c>
      <c r="BI59" s="37">
        <v>205.74603060000001</v>
      </c>
      <c r="BJ59" s="50">
        <v>197.02746389999999</v>
      </c>
      <c r="BK59" s="58">
        <v>165.0261337</v>
      </c>
      <c r="BL59" s="58">
        <v>174.0252528</v>
      </c>
      <c r="BM59" s="37">
        <v>212.672234</v>
      </c>
      <c r="BN59" s="50">
        <v>185</v>
      </c>
      <c r="BO59" s="58">
        <v>158</v>
      </c>
      <c r="BP59" s="58">
        <v>158</v>
      </c>
      <c r="BQ59" s="37">
        <v>210</v>
      </c>
      <c r="BR59" s="50">
        <v>194.76191180000001</v>
      </c>
      <c r="BS59" s="58">
        <v>165.14559449999999</v>
      </c>
      <c r="BT59" s="58">
        <v>167.61585650000001</v>
      </c>
      <c r="BU59" s="37">
        <v>191.07232690000001</v>
      </c>
      <c r="BV59" s="50">
        <v>175.68724990000001</v>
      </c>
      <c r="BW59" s="58">
        <v>175.66222819999999</v>
      </c>
      <c r="BX59" s="58">
        <v>176.28704930000001</v>
      </c>
      <c r="BY59" s="37">
        <v>219.2657414</v>
      </c>
      <c r="BZ59" s="50">
        <v>209.3401465</v>
      </c>
      <c r="CA59" s="58">
        <v>174.35267400000001</v>
      </c>
      <c r="CB59" s="58">
        <v>185.29033150000001</v>
      </c>
      <c r="CC59" s="37">
        <v>226.30719909999999</v>
      </c>
      <c r="CD59" s="50">
        <v>206.25549509999999</v>
      </c>
      <c r="CE59" s="58">
        <v>166.2566913</v>
      </c>
      <c r="CF59" s="58">
        <v>167.85860489999999</v>
      </c>
      <c r="CG59" s="37">
        <v>241.85718059999999</v>
      </c>
      <c r="CH59" s="50">
        <v>223.43761689999999</v>
      </c>
      <c r="CI59" s="58">
        <v>181.8649484</v>
      </c>
      <c r="CJ59" s="58">
        <v>174.81446460000001</v>
      </c>
      <c r="CK59" s="37">
        <v>251.39247979999999</v>
      </c>
      <c r="CL59" s="50">
        <v>226.9186776</v>
      </c>
      <c r="CM59" s="58">
        <v>166.28374959999999</v>
      </c>
      <c r="CN59" s="58">
        <v>170.2637464</v>
      </c>
      <c r="CO59" s="37">
        <v>250.77020780000001</v>
      </c>
      <c r="CP59" s="50">
        <v>242.19657989999999</v>
      </c>
      <c r="CQ59" s="58">
        <v>169.16298760000001</v>
      </c>
      <c r="CR59" s="58">
        <v>172.76262399999999</v>
      </c>
      <c r="CS59" s="37">
        <v>266.462694</v>
      </c>
      <c r="CT59" s="50">
        <v>275.07420710000002</v>
      </c>
      <c r="CU59" s="58">
        <v>198.94734320000001</v>
      </c>
      <c r="CV59" s="58">
        <v>232.58588689999999</v>
      </c>
      <c r="CW59" s="37">
        <v>306.34592290000001</v>
      </c>
      <c r="CX59" s="50">
        <v>288.13250690000001</v>
      </c>
      <c r="CY59" s="58">
        <v>255.13135320000001</v>
      </c>
      <c r="CZ59" s="58">
        <v>260.49469570000002</v>
      </c>
      <c r="DA59" s="37">
        <v>374.16539299999999</v>
      </c>
      <c r="DB59" s="50">
        <v>355.82009449999998</v>
      </c>
      <c r="DC59" s="58">
        <v>274.0650746</v>
      </c>
      <c r="DD59" s="58">
        <v>301.4047832</v>
      </c>
      <c r="DE59" s="37">
        <v>422.15611740000003</v>
      </c>
      <c r="DF59" s="50">
        <v>429.68625229999998</v>
      </c>
      <c r="DG59" s="58">
        <v>341.86559319999998</v>
      </c>
      <c r="DH59" s="58">
        <v>349.77232079999999</v>
      </c>
      <c r="DI59" s="70">
        <v>443.38426800000002</v>
      </c>
      <c r="DJ59" s="50">
        <v>402.19757600000003</v>
      </c>
      <c r="DK59" s="58">
        <v>322.03008319999998</v>
      </c>
      <c r="DL59" s="58">
        <v>330.05317630000002</v>
      </c>
      <c r="DM59" s="37">
        <v>415.66060399999998</v>
      </c>
      <c r="DN59" s="50">
        <v>429.54917849999998</v>
      </c>
      <c r="DO59" s="58">
        <v>311.95852170000001</v>
      </c>
      <c r="DP59" s="58">
        <v>329.78515119999997</v>
      </c>
      <c r="DQ59" s="37"/>
    </row>
    <row r="60" spans="1:121" x14ac:dyDescent="0.2">
      <c r="A60" s="6" t="s">
        <v>48</v>
      </c>
      <c r="B60" s="50">
        <v>12.17059059</v>
      </c>
      <c r="C60" s="58">
        <v>24.339043329999999</v>
      </c>
      <c r="D60" s="58">
        <v>24.341408659999999</v>
      </c>
      <c r="E60" s="37">
        <v>18.72062524</v>
      </c>
      <c r="F60" s="50">
        <v>14.043965529999999</v>
      </c>
      <c r="G60" s="58">
        <v>15.89560032</v>
      </c>
      <c r="H60" s="58">
        <v>16.83819591</v>
      </c>
      <c r="I60" s="37">
        <v>14.99532906</v>
      </c>
      <c r="J60" s="50">
        <v>14.05752652</v>
      </c>
      <c r="K60" s="58">
        <v>15.86754258</v>
      </c>
      <c r="L60" s="58">
        <v>15.86421561</v>
      </c>
      <c r="M60" s="37">
        <v>15.90812745</v>
      </c>
      <c r="N60" s="50">
        <v>14.94457117</v>
      </c>
      <c r="O60" s="58">
        <v>17.794084269999999</v>
      </c>
      <c r="P60" s="58">
        <v>16.858470839999999</v>
      </c>
      <c r="Q60" s="37">
        <v>19.731255319999999</v>
      </c>
      <c r="R60" s="50">
        <v>18.66279681</v>
      </c>
      <c r="S60" s="58">
        <v>17.753388359999999</v>
      </c>
      <c r="T60" s="58">
        <v>17.76763107</v>
      </c>
      <c r="U60" s="37">
        <v>18.758522450000001</v>
      </c>
      <c r="V60" s="50">
        <v>17.77376838</v>
      </c>
      <c r="W60" s="58">
        <v>17.77167257</v>
      </c>
      <c r="X60" s="58">
        <v>20.537900430000001</v>
      </c>
      <c r="Y60" s="37">
        <v>25.178742750000001</v>
      </c>
      <c r="Z60" s="50">
        <v>24.27932186</v>
      </c>
      <c r="AA60" s="58">
        <v>19.54083533</v>
      </c>
      <c r="AB60" s="58">
        <v>19.34775329</v>
      </c>
      <c r="AC60" s="37">
        <v>19.380971800000001</v>
      </c>
      <c r="AD60" s="50">
        <v>18.503590979999998</v>
      </c>
      <c r="AE60" s="58">
        <v>18.61324961</v>
      </c>
      <c r="AF60" s="58">
        <v>20.412567679999999</v>
      </c>
      <c r="AG60" s="37">
        <v>18.627985450000001</v>
      </c>
      <c r="AH60" s="50">
        <v>19.53901583</v>
      </c>
      <c r="AI60" s="58">
        <v>21.671725389999999</v>
      </c>
      <c r="AJ60" s="58">
        <v>21.424918739999999</v>
      </c>
      <c r="AK60" s="37">
        <v>17.400932739999998</v>
      </c>
      <c r="AL60" s="50">
        <v>18.185246410000001</v>
      </c>
      <c r="AM60" s="58">
        <v>21.136291379999999</v>
      </c>
      <c r="AN60" s="58">
        <v>21.856675490000001</v>
      </c>
      <c r="AO60" s="37">
        <v>20.637135919999999</v>
      </c>
      <c r="AP60" s="50">
        <v>21.47293535</v>
      </c>
      <c r="AQ60" s="58">
        <v>26.288211830000002</v>
      </c>
      <c r="AR60" s="58">
        <v>27.373637209999998</v>
      </c>
      <c r="AS60" s="37">
        <v>26.44981825</v>
      </c>
      <c r="AT60" s="50">
        <v>20.66758175</v>
      </c>
      <c r="AU60" s="58">
        <v>30.10141333</v>
      </c>
      <c r="AV60" s="58">
        <v>31.00662114</v>
      </c>
      <c r="AW60" s="37">
        <v>29.210294829999999</v>
      </c>
      <c r="AX60" s="50">
        <v>24.6862794</v>
      </c>
      <c r="AY60" s="58">
        <v>30.094601539999999</v>
      </c>
      <c r="AZ60" s="58">
        <v>30.605777119999999</v>
      </c>
      <c r="BA60" s="37">
        <v>29.158995839999999</v>
      </c>
      <c r="BB60" s="50">
        <v>23.229967540000001</v>
      </c>
      <c r="BC60" s="58">
        <v>32.673588039999999</v>
      </c>
      <c r="BD60" s="58">
        <v>31.732226529999998</v>
      </c>
      <c r="BE60" s="37">
        <v>19.140138530000002</v>
      </c>
      <c r="BF60" s="50">
        <v>26.603462180000001</v>
      </c>
      <c r="BG60" s="58">
        <v>37.960193369999999</v>
      </c>
      <c r="BH60" s="58">
        <v>37.587112470000001</v>
      </c>
      <c r="BI60" s="37">
        <v>40.183775089999997</v>
      </c>
      <c r="BJ60" s="50">
        <v>41</v>
      </c>
      <c r="BK60" s="58">
        <v>47</v>
      </c>
      <c r="BL60" s="58">
        <v>55</v>
      </c>
      <c r="BM60" s="37">
        <v>61</v>
      </c>
      <c r="BN60" s="50">
        <v>59</v>
      </c>
      <c r="BO60" s="58">
        <v>61</v>
      </c>
      <c r="BP60" s="58">
        <v>62</v>
      </c>
      <c r="BQ60" s="37">
        <v>72</v>
      </c>
      <c r="BR60" s="50">
        <v>68.460318639999997</v>
      </c>
      <c r="BS60" s="58">
        <v>67</v>
      </c>
      <c r="BT60" s="58">
        <v>69</v>
      </c>
      <c r="BU60" s="37">
        <v>90</v>
      </c>
      <c r="BV60" s="50">
        <v>77</v>
      </c>
      <c r="BW60" s="58">
        <v>67.36714637</v>
      </c>
      <c r="BX60" s="58">
        <v>59.858358080000002</v>
      </c>
      <c r="BY60" s="37">
        <v>61.43297106</v>
      </c>
      <c r="BZ60" s="50">
        <v>52.840106759999998</v>
      </c>
      <c r="CA60" s="58">
        <v>60.848477969999998</v>
      </c>
      <c r="CB60" s="58">
        <v>60.847447809999998</v>
      </c>
      <c r="CC60" s="37">
        <v>60.435733030000002</v>
      </c>
      <c r="CD60" s="50">
        <v>54</v>
      </c>
      <c r="CE60" s="58">
        <v>62</v>
      </c>
      <c r="CF60" s="58">
        <v>68</v>
      </c>
      <c r="CG60" s="37">
        <v>70</v>
      </c>
      <c r="CH60" s="50">
        <v>56</v>
      </c>
      <c r="CI60" s="58">
        <v>68</v>
      </c>
      <c r="CJ60" s="58">
        <v>73</v>
      </c>
      <c r="CK60" s="37">
        <v>64</v>
      </c>
      <c r="CL60" s="50">
        <v>52</v>
      </c>
      <c r="CM60" s="58">
        <v>72</v>
      </c>
      <c r="CN60" s="58">
        <v>77</v>
      </c>
      <c r="CO60" s="37">
        <v>82</v>
      </c>
      <c r="CP60" s="50">
        <v>65</v>
      </c>
      <c r="CQ60" s="58">
        <v>94</v>
      </c>
      <c r="CR60" s="58">
        <v>90</v>
      </c>
      <c r="CS60" s="37">
        <v>83</v>
      </c>
      <c r="CT60" s="50">
        <v>70</v>
      </c>
      <c r="CU60" s="58">
        <v>87</v>
      </c>
      <c r="CV60" s="58">
        <v>97.704929109999995</v>
      </c>
      <c r="CW60" s="37">
        <v>110</v>
      </c>
      <c r="CX60" s="50">
        <v>98</v>
      </c>
      <c r="CY60" s="58">
        <v>116</v>
      </c>
      <c r="CZ60" s="58">
        <v>119</v>
      </c>
      <c r="DA60" s="37">
        <v>126</v>
      </c>
      <c r="DB60" s="50">
        <v>116</v>
      </c>
      <c r="DC60" s="58">
        <v>126</v>
      </c>
      <c r="DD60" s="58">
        <v>129</v>
      </c>
      <c r="DE60" s="37">
        <v>122</v>
      </c>
      <c r="DF60" s="50">
        <v>127</v>
      </c>
      <c r="DG60" s="58">
        <v>142</v>
      </c>
      <c r="DH60" s="58">
        <v>143</v>
      </c>
      <c r="DI60" s="70">
        <v>133</v>
      </c>
      <c r="DJ60" s="50">
        <v>123.6392295</v>
      </c>
      <c r="DK60" s="58">
        <v>122.77255839999999</v>
      </c>
      <c r="DL60" s="58">
        <v>127.7581162</v>
      </c>
      <c r="DM60" s="37">
        <v>121.4867017</v>
      </c>
      <c r="DN60" s="50">
        <v>118.0336854</v>
      </c>
      <c r="DO60" s="58">
        <v>123.7251321</v>
      </c>
      <c r="DP60" s="58">
        <v>128.80239220000001</v>
      </c>
      <c r="DQ60" s="37"/>
    </row>
    <row r="61" spans="1:121" x14ac:dyDescent="0.2">
      <c r="A61" s="6" t="s">
        <v>96</v>
      </c>
      <c r="B61" s="50">
        <v>385.9131893</v>
      </c>
      <c r="C61" s="58">
        <v>383.64884319999999</v>
      </c>
      <c r="D61" s="58">
        <v>386.39983640000003</v>
      </c>
      <c r="E61" s="37">
        <v>355.6939883</v>
      </c>
      <c r="F61" s="50">
        <v>366.70009160000001</v>
      </c>
      <c r="G61" s="58">
        <v>358.9221963</v>
      </c>
      <c r="H61" s="58">
        <v>368.12238400000001</v>
      </c>
      <c r="I61" s="37">
        <v>333.5129043</v>
      </c>
      <c r="J61" s="50">
        <v>332.49212139999997</v>
      </c>
      <c r="K61" s="58">
        <v>337.83004469999997</v>
      </c>
      <c r="L61" s="58">
        <v>353.5342096</v>
      </c>
      <c r="M61" s="37">
        <v>307.81679159999999</v>
      </c>
      <c r="N61" s="50">
        <v>310.8374063</v>
      </c>
      <c r="O61" s="58">
        <v>348.3584328</v>
      </c>
      <c r="P61" s="58">
        <v>359.37439460000002</v>
      </c>
      <c r="Q61" s="37">
        <v>313.81084199999998</v>
      </c>
      <c r="R61" s="50">
        <v>325.79386849999997</v>
      </c>
      <c r="S61" s="58">
        <v>360.14261920000001</v>
      </c>
      <c r="T61" s="58">
        <v>370.4721189</v>
      </c>
      <c r="U61" s="37">
        <v>327.03087640000001</v>
      </c>
      <c r="V61" s="50">
        <v>339.89611070000001</v>
      </c>
      <c r="W61" s="58">
        <v>392.30859650000002</v>
      </c>
      <c r="X61" s="58">
        <v>392.97243839999999</v>
      </c>
      <c r="Y61" s="37">
        <v>365.17023920000003</v>
      </c>
      <c r="Z61" s="50">
        <v>360.38757670000001</v>
      </c>
      <c r="AA61" s="58">
        <v>396.2598582</v>
      </c>
      <c r="AB61" s="58">
        <v>383.32784670000001</v>
      </c>
      <c r="AC61" s="37">
        <v>330.66909459999999</v>
      </c>
      <c r="AD61" s="50">
        <v>327.4705788</v>
      </c>
      <c r="AE61" s="58">
        <v>356.57721770000001</v>
      </c>
      <c r="AF61" s="58">
        <v>364.77325999999999</v>
      </c>
      <c r="AG61" s="37">
        <v>268.17293510000002</v>
      </c>
      <c r="AH61" s="50">
        <v>290.80336590000002</v>
      </c>
      <c r="AI61" s="58">
        <v>348.09254929999997</v>
      </c>
      <c r="AJ61" s="58">
        <v>335.17336510000001</v>
      </c>
      <c r="AK61" s="37">
        <v>226.2965323</v>
      </c>
      <c r="AL61" s="50">
        <v>259.44555500000001</v>
      </c>
      <c r="AM61" s="58">
        <v>304.50718080000001</v>
      </c>
      <c r="AN61" s="58">
        <v>296.60116349999998</v>
      </c>
      <c r="AO61" s="37">
        <v>213.7165832</v>
      </c>
      <c r="AP61" s="50">
        <v>252.48299929999999</v>
      </c>
      <c r="AQ61" s="58">
        <v>302.56888600000002</v>
      </c>
      <c r="AR61" s="58">
        <v>315.69878829999999</v>
      </c>
      <c r="AS61" s="37">
        <v>227.41302250000001</v>
      </c>
      <c r="AT61" s="50">
        <v>255.38277529999999</v>
      </c>
      <c r="AU61" s="58">
        <v>300.84753419999998</v>
      </c>
      <c r="AV61" s="58">
        <v>313.65972429999999</v>
      </c>
      <c r="AW61" s="37">
        <v>241.0463895</v>
      </c>
      <c r="AX61" s="50">
        <v>271.31160010000002</v>
      </c>
      <c r="AY61" s="58">
        <v>322.64896729999998</v>
      </c>
      <c r="AZ61" s="58">
        <v>333.97473710000003</v>
      </c>
      <c r="BA61" s="37">
        <v>253.61617720000001</v>
      </c>
      <c r="BB61" s="50">
        <v>294.49808419999999</v>
      </c>
      <c r="BC61" s="58">
        <v>338.51132969999998</v>
      </c>
      <c r="BD61" s="58">
        <v>345.4920497</v>
      </c>
      <c r="BE61" s="37">
        <v>272.91196389999999</v>
      </c>
      <c r="BF61" s="50">
        <v>314.87686050000002</v>
      </c>
      <c r="BG61" s="58">
        <v>366.64795600000002</v>
      </c>
      <c r="BH61" s="58">
        <v>372.35979500000002</v>
      </c>
      <c r="BI61" s="37">
        <v>277.96697790000002</v>
      </c>
      <c r="BJ61" s="50">
        <v>294.57382260000003</v>
      </c>
      <c r="BK61" s="58">
        <v>391.82244059999999</v>
      </c>
      <c r="BL61" s="58">
        <v>415.68162719999998</v>
      </c>
      <c r="BM61" s="37">
        <v>290.12254280000002</v>
      </c>
      <c r="BN61" s="50">
        <v>287.55674399999998</v>
      </c>
      <c r="BO61" s="58">
        <v>384.58375189999998</v>
      </c>
      <c r="BP61" s="58">
        <v>399.295907</v>
      </c>
      <c r="BQ61" s="37">
        <v>305.16006870000001</v>
      </c>
      <c r="BR61" s="50">
        <v>297.43292880000001</v>
      </c>
      <c r="BS61" s="58">
        <v>378.76770920000001</v>
      </c>
      <c r="BT61" s="58">
        <v>378.674308</v>
      </c>
      <c r="BU61" s="37">
        <v>304.242254</v>
      </c>
      <c r="BV61" s="50">
        <v>311.99565360000003</v>
      </c>
      <c r="BW61" s="58">
        <v>392.25614999999999</v>
      </c>
      <c r="BX61" s="58">
        <v>403.81937140000002</v>
      </c>
      <c r="BY61" s="37">
        <v>341.37390640000001</v>
      </c>
      <c r="BZ61" s="50">
        <v>314.74687219999998</v>
      </c>
      <c r="CA61" s="58">
        <v>375.77496839999998</v>
      </c>
      <c r="CB61" s="58">
        <v>383.78835650000002</v>
      </c>
      <c r="CC61" s="37">
        <v>334.24845099999999</v>
      </c>
      <c r="CD61" s="50">
        <v>274.55896890000002</v>
      </c>
      <c r="CE61" s="58">
        <v>365.73789820000002</v>
      </c>
      <c r="CF61" s="58">
        <v>356.76089389999999</v>
      </c>
      <c r="CG61" s="37">
        <v>326.74289249999998</v>
      </c>
      <c r="CH61" s="50">
        <v>279.3175435</v>
      </c>
      <c r="CI61" s="58">
        <v>356.88075359999999</v>
      </c>
      <c r="CJ61" s="58">
        <v>366.3169249</v>
      </c>
      <c r="CK61" s="37">
        <v>332.19618389999999</v>
      </c>
      <c r="CL61" s="50">
        <v>294.15296790000002</v>
      </c>
      <c r="CM61" s="58">
        <v>371.08156580000002</v>
      </c>
      <c r="CN61" s="58">
        <v>376.17872060000002</v>
      </c>
      <c r="CO61" s="37">
        <v>327.0961772</v>
      </c>
      <c r="CP61" s="50">
        <v>294.97663019999999</v>
      </c>
      <c r="CQ61" s="58">
        <v>367.58381370000001</v>
      </c>
      <c r="CR61" s="58">
        <v>391.10342750000001</v>
      </c>
      <c r="CS61" s="37">
        <v>350.1487042</v>
      </c>
      <c r="CT61" s="50">
        <v>343.1721561</v>
      </c>
      <c r="CU61" s="58">
        <v>418.77042669999997</v>
      </c>
      <c r="CV61" s="58">
        <v>456.2749852</v>
      </c>
      <c r="CW61" s="37">
        <v>406.1874545</v>
      </c>
      <c r="CX61" s="50">
        <v>403.89027240000001</v>
      </c>
      <c r="CY61" s="58">
        <v>513.91819980000002</v>
      </c>
      <c r="CZ61" s="58">
        <v>539.12539530000004</v>
      </c>
      <c r="DA61" s="37">
        <v>479.89544289999998</v>
      </c>
      <c r="DB61" s="50">
        <v>468.99880769999999</v>
      </c>
      <c r="DC61" s="58">
        <v>517.95890629999997</v>
      </c>
      <c r="DD61" s="58">
        <v>522.79264030000002</v>
      </c>
      <c r="DE61" s="37">
        <v>491.9721591</v>
      </c>
      <c r="DF61" s="50">
        <v>460.3607533</v>
      </c>
      <c r="DG61" s="58">
        <v>538.86559320000003</v>
      </c>
      <c r="DH61" s="58">
        <v>561.06770759999995</v>
      </c>
      <c r="DI61" s="70">
        <v>503.49168250000002</v>
      </c>
      <c r="DJ61" s="50">
        <v>495.14064949999999</v>
      </c>
      <c r="DK61" s="58">
        <v>537.81845959999998</v>
      </c>
      <c r="DL61" s="58">
        <v>552.15417639999998</v>
      </c>
      <c r="DM61" s="37">
        <v>511.54183119999999</v>
      </c>
      <c r="DN61" s="50">
        <v>502.87913780000002</v>
      </c>
      <c r="DO61" s="58">
        <v>544.58197089999999</v>
      </c>
      <c r="DP61" s="58">
        <v>569.57240890000003</v>
      </c>
      <c r="DQ61" s="37"/>
    </row>
    <row r="62" spans="1:121" x14ac:dyDescent="0.2">
      <c r="A62" s="5" t="str">
        <f>VLOOKUP("&lt;Zeilentitel_8&gt;",Uebersetzungen!$B$3:$E$98,Uebersetzungen!$B$2+1,FALSE)</f>
        <v>Region Moesa</v>
      </c>
      <c r="B62" s="49">
        <v>52</v>
      </c>
      <c r="C62" s="57">
        <v>47</v>
      </c>
      <c r="D62" s="57">
        <v>47</v>
      </c>
      <c r="E62" s="39">
        <v>47</v>
      </c>
      <c r="F62" s="49">
        <v>49</v>
      </c>
      <c r="G62" s="57">
        <v>47</v>
      </c>
      <c r="H62" s="57">
        <v>48</v>
      </c>
      <c r="I62" s="39">
        <v>46</v>
      </c>
      <c r="J62" s="49">
        <v>49</v>
      </c>
      <c r="K62" s="57">
        <v>47</v>
      </c>
      <c r="L62" s="57">
        <v>46</v>
      </c>
      <c r="M62" s="39">
        <v>36</v>
      </c>
      <c r="N62" s="49">
        <v>38</v>
      </c>
      <c r="O62" s="57">
        <v>32</v>
      </c>
      <c r="P62" s="57">
        <v>33</v>
      </c>
      <c r="Q62" s="39">
        <v>34</v>
      </c>
      <c r="R62" s="49">
        <v>37</v>
      </c>
      <c r="S62" s="57">
        <v>41</v>
      </c>
      <c r="T62" s="57">
        <v>42</v>
      </c>
      <c r="U62" s="39">
        <v>39</v>
      </c>
      <c r="V62" s="49">
        <v>43</v>
      </c>
      <c r="W62" s="57">
        <v>45</v>
      </c>
      <c r="X62" s="57">
        <v>44</v>
      </c>
      <c r="Y62" s="39">
        <v>43</v>
      </c>
      <c r="Z62" s="49">
        <v>48</v>
      </c>
      <c r="AA62" s="57">
        <v>52</v>
      </c>
      <c r="AB62" s="57">
        <v>54</v>
      </c>
      <c r="AC62" s="39">
        <v>51</v>
      </c>
      <c r="AD62" s="49">
        <v>53</v>
      </c>
      <c r="AE62" s="57">
        <v>58</v>
      </c>
      <c r="AF62" s="57">
        <v>59</v>
      </c>
      <c r="AG62" s="39">
        <v>53</v>
      </c>
      <c r="AH62" s="49">
        <v>57</v>
      </c>
      <c r="AI62" s="57">
        <v>67</v>
      </c>
      <c r="AJ62" s="57">
        <v>65</v>
      </c>
      <c r="AK62" s="39">
        <v>64</v>
      </c>
      <c r="AL62" s="49">
        <v>67</v>
      </c>
      <c r="AM62" s="57">
        <v>68</v>
      </c>
      <c r="AN62" s="57">
        <v>68</v>
      </c>
      <c r="AO62" s="39">
        <v>54</v>
      </c>
      <c r="AP62" s="49">
        <v>58</v>
      </c>
      <c r="AQ62" s="57">
        <v>73</v>
      </c>
      <c r="AR62" s="57">
        <v>72</v>
      </c>
      <c r="AS62" s="39">
        <v>75</v>
      </c>
      <c r="AT62" s="49">
        <v>79</v>
      </c>
      <c r="AU62" s="57">
        <v>82</v>
      </c>
      <c r="AV62" s="57">
        <v>82</v>
      </c>
      <c r="AW62" s="39">
        <v>95</v>
      </c>
      <c r="AX62" s="49">
        <v>98</v>
      </c>
      <c r="AY62" s="57">
        <v>105</v>
      </c>
      <c r="AZ62" s="57">
        <v>109</v>
      </c>
      <c r="BA62" s="39">
        <v>117</v>
      </c>
      <c r="BB62" s="49">
        <v>112</v>
      </c>
      <c r="BC62" s="57">
        <v>113</v>
      </c>
      <c r="BD62" s="57">
        <v>112</v>
      </c>
      <c r="BE62" s="39">
        <v>123</v>
      </c>
      <c r="BF62" s="49">
        <v>153</v>
      </c>
      <c r="BG62" s="57">
        <v>164</v>
      </c>
      <c r="BH62" s="57">
        <v>177</v>
      </c>
      <c r="BI62" s="39">
        <v>164</v>
      </c>
      <c r="BJ62" s="49">
        <v>182</v>
      </c>
      <c r="BK62" s="57">
        <v>197</v>
      </c>
      <c r="BL62" s="57">
        <v>198</v>
      </c>
      <c r="BM62" s="39">
        <v>193</v>
      </c>
      <c r="BN62" s="49">
        <v>226</v>
      </c>
      <c r="BO62" s="57">
        <v>238</v>
      </c>
      <c r="BP62" s="57">
        <v>235</v>
      </c>
      <c r="BQ62" s="39">
        <v>205</v>
      </c>
      <c r="BR62" s="49">
        <v>212</v>
      </c>
      <c r="BS62" s="57">
        <v>224</v>
      </c>
      <c r="BT62" s="57">
        <v>232</v>
      </c>
      <c r="BU62" s="39">
        <v>220</v>
      </c>
      <c r="BV62" s="49">
        <v>248</v>
      </c>
      <c r="BW62" s="57">
        <v>269</v>
      </c>
      <c r="BX62" s="57">
        <v>292</v>
      </c>
      <c r="BY62" s="39">
        <v>274</v>
      </c>
      <c r="BZ62" s="49">
        <v>286</v>
      </c>
      <c r="CA62" s="57">
        <v>329</v>
      </c>
      <c r="CB62" s="57">
        <v>343</v>
      </c>
      <c r="CC62" s="39">
        <v>340</v>
      </c>
      <c r="CD62" s="49">
        <v>355</v>
      </c>
      <c r="CE62" s="57">
        <v>383</v>
      </c>
      <c r="CF62" s="57">
        <v>401</v>
      </c>
      <c r="CG62" s="39">
        <v>418</v>
      </c>
      <c r="CH62" s="49">
        <v>429</v>
      </c>
      <c r="CI62" s="57">
        <v>466</v>
      </c>
      <c r="CJ62" s="57">
        <v>493</v>
      </c>
      <c r="CK62" s="39">
        <v>467</v>
      </c>
      <c r="CL62" s="49">
        <v>448</v>
      </c>
      <c r="CM62" s="57">
        <v>483</v>
      </c>
      <c r="CN62" s="57">
        <v>493</v>
      </c>
      <c r="CO62" s="39">
        <v>466</v>
      </c>
      <c r="CP62" s="49">
        <v>478</v>
      </c>
      <c r="CQ62" s="57">
        <v>517</v>
      </c>
      <c r="CR62" s="57">
        <v>503</v>
      </c>
      <c r="CS62" s="39">
        <v>470</v>
      </c>
      <c r="CT62" s="49">
        <v>500</v>
      </c>
      <c r="CU62" s="57">
        <v>550</v>
      </c>
      <c r="CV62" s="57">
        <v>545</v>
      </c>
      <c r="CW62" s="39">
        <v>542</v>
      </c>
      <c r="CX62" s="49">
        <v>536</v>
      </c>
      <c r="CY62" s="57">
        <v>580</v>
      </c>
      <c r="CZ62" s="57">
        <v>573</v>
      </c>
      <c r="DA62" s="39">
        <v>563</v>
      </c>
      <c r="DB62" s="49">
        <v>577</v>
      </c>
      <c r="DC62" s="57">
        <v>616</v>
      </c>
      <c r="DD62" s="57">
        <v>631</v>
      </c>
      <c r="DE62" s="39">
        <v>623</v>
      </c>
      <c r="DF62" s="49">
        <v>639</v>
      </c>
      <c r="DG62" s="57">
        <v>667</v>
      </c>
      <c r="DH62" s="57">
        <v>660</v>
      </c>
      <c r="DI62" s="69">
        <v>636</v>
      </c>
      <c r="DJ62" s="49">
        <v>733</v>
      </c>
      <c r="DK62" s="57">
        <v>726</v>
      </c>
      <c r="DL62" s="57">
        <v>748</v>
      </c>
      <c r="DM62" s="39">
        <v>724</v>
      </c>
      <c r="DN62" s="49">
        <v>757</v>
      </c>
      <c r="DO62" s="57">
        <v>749</v>
      </c>
      <c r="DP62" s="57">
        <v>763</v>
      </c>
      <c r="DQ62" s="39"/>
    </row>
    <row r="63" spans="1:121" x14ac:dyDescent="0.2">
      <c r="A63" s="6" t="s">
        <v>49</v>
      </c>
      <c r="B63" s="50">
        <v>0</v>
      </c>
      <c r="C63" s="58">
        <v>0</v>
      </c>
      <c r="D63" s="58">
        <v>0</v>
      </c>
      <c r="E63" s="37">
        <v>0</v>
      </c>
      <c r="F63" s="50">
        <v>0</v>
      </c>
      <c r="G63" s="58">
        <v>0</v>
      </c>
      <c r="H63" s="58">
        <v>0</v>
      </c>
      <c r="I63" s="37">
        <v>0</v>
      </c>
      <c r="J63" s="50">
        <v>0</v>
      </c>
      <c r="K63" s="58">
        <v>0</v>
      </c>
      <c r="L63" s="58">
        <v>0</v>
      </c>
      <c r="M63" s="37">
        <v>0</v>
      </c>
      <c r="N63" s="50">
        <v>0</v>
      </c>
      <c r="O63" s="58">
        <v>0</v>
      </c>
      <c r="P63" s="58">
        <v>0</v>
      </c>
      <c r="Q63" s="37">
        <v>0</v>
      </c>
      <c r="R63" s="50">
        <v>0</v>
      </c>
      <c r="S63" s="58">
        <v>0</v>
      </c>
      <c r="T63" s="58">
        <v>0</v>
      </c>
      <c r="U63" s="37">
        <v>0</v>
      </c>
      <c r="V63" s="50">
        <v>0</v>
      </c>
      <c r="W63" s="58">
        <v>0</v>
      </c>
      <c r="X63" s="58">
        <v>0</v>
      </c>
      <c r="Y63" s="37">
        <v>0</v>
      </c>
      <c r="Z63" s="50">
        <v>0</v>
      </c>
      <c r="AA63" s="58">
        <v>0</v>
      </c>
      <c r="AB63" s="58">
        <v>0</v>
      </c>
      <c r="AC63" s="37">
        <v>0</v>
      </c>
      <c r="AD63" s="50">
        <v>0</v>
      </c>
      <c r="AE63" s="58">
        <v>0</v>
      </c>
      <c r="AF63" s="58">
        <v>0</v>
      </c>
      <c r="AG63" s="37">
        <v>0</v>
      </c>
      <c r="AH63" s="50">
        <v>0</v>
      </c>
      <c r="AI63" s="58">
        <v>0</v>
      </c>
      <c r="AJ63" s="58">
        <v>0</v>
      </c>
      <c r="AK63" s="37">
        <v>0</v>
      </c>
      <c r="AL63" s="50">
        <v>0</v>
      </c>
      <c r="AM63" s="58">
        <v>0</v>
      </c>
      <c r="AN63" s="58">
        <v>0</v>
      </c>
      <c r="AO63" s="37">
        <v>0</v>
      </c>
      <c r="AP63" s="50">
        <v>0</v>
      </c>
      <c r="AQ63" s="58">
        <v>0</v>
      </c>
      <c r="AR63" s="58">
        <v>0</v>
      </c>
      <c r="AS63" s="37">
        <v>0</v>
      </c>
      <c r="AT63" s="50">
        <v>0</v>
      </c>
      <c r="AU63" s="58">
        <v>0</v>
      </c>
      <c r="AV63" s="58">
        <v>0</v>
      </c>
      <c r="AW63" s="37">
        <v>1.6353942530000001</v>
      </c>
      <c r="AX63" s="50">
        <v>1.680114697</v>
      </c>
      <c r="AY63" s="58">
        <v>2.3743793289999999</v>
      </c>
      <c r="AZ63" s="58">
        <v>2.3195983770000002</v>
      </c>
      <c r="BA63" s="37">
        <v>2.2465147480000001</v>
      </c>
      <c r="BB63" s="50">
        <v>2.2631073929999999</v>
      </c>
      <c r="BC63" s="58">
        <v>2.3035050940000001</v>
      </c>
      <c r="BD63" s="58">
        <v>2.2678373199999999</v>
      </c>
      <c r="BE63" s="37">
        <v>2.279296548</v>
      </c>
      <c r="BF63" s="50">
        <v>2.344786037</v>
      </c>
      <c r="BG63" s="58">
        <v>2.378607149</v>
      </c>
      <c r="BH63" s="58">
        <v>1.497037524</v>
      </c>
      <c r="BI63" s="37">
        <v>1.44547447</v>
      </c>
      <c r="BJ63" s="50">
        <v>0.51373194799999999</v>
      </c>
      <c r="BK63" s="58">
        <v>0.51306685299999999</v>
      </c>
      <c r="BL63" s="58">
        <v>0.51262638100000002</v>
      </c>
      <c r="BM63" s="37">
        <v>0.52012794600000001</v>
      </c>
      <c r="BN63" s="50">
        <v>1</v>
      </c>
      <c r="BO63" s="58">
        <v>1</v>
      </c>
      <c r="BP63" s="58">
        <v>1</v>
      </c>
      <c r="BQ63" s="37">
        <v>1</v>
      </c>
      <c r="BR63" s="50">
        <v>0.460318636</v>
      </c>
      <c r="BS63" s="58">
        <v>0.42911889199999997</v>
      </c>
      <c r="BT63" s="58">
        <v>0</v>
      </c>
      <c r="BU63" s="37">
        <v>0</v>
      </c>
      <c r="BV63" s="50">
        <v>0</v>
      </c>
      <c r="BW63" s="58">
        <v>0</v>
      </c>
      <c r="BX63" s="58">
        <v>0</v>
      </c>
      <c r="BY63" s="37">
        <v>0</v>
      </c>
      <c r="BZ63" s="50">
        <v>0</v>
      </c>
      <c r="CA63" s="58">
        <v>0</v>
      </c>
      <c r="CB63" s="58">
        <v>0</v>
      </c>
      <c r="CC63" s="37">
        <v>0</v>
      </c>
      <c r="CD63" s="50">
        <v>0</v>
      </c>
      <c r="CE63" s="58">
        <v>0</v>
      </c>
      <c r="CF63" s="58">
        <v>0</v>
      </c>
      <c r="CG63" s="37">
        <v>0</v>
      </c>
      <c r="CH63" s="50">
        <v>0</v>
      </c>
      <c r="CI63" s="58">
        <v>0</v>
      </c>
      <c r="CJ63" s="58">
        <v>0</v>
      </c>
      <c r="CK63" s="37">
        <v>0</v>
      </c>
      <c r="CL63" s="50">
        <v>0</v>
      </c>
      <c r="CM63" s="58">
        <v>0</v>
      </c>
      <c r="CN63" s="58">
        <v>0</v>
      </c>
      <c r="CO63" s="37">
        <v>1</v>
      </c>
      <c r="CP63" s="50">
        <v>1</v>
      </c>
      <c r="CQ63" s="58">
        <v>1</v>
      </c>
      <c r="CR63" s="58">
        <v>0</v>
      </c>
      <c r="CS63" s="37">
        <v>0</v>
      </c>
      <c r="CT63" s="50">
        <v>0</v>
      </c>
      <c r="CU63" s="58">
        <v>0</v>
      </c>
      <c r="CV63" s="58">
        <v>0</v>
      </c>
      <c r="CW63" s="37">
        <v>0</v>
      </c>
      <c r="CX63" s="50">
        <v>0</v>
      </c>
      <c r="CY63" s="58">
        <v>0</v>
      </c>
      <c r="CZ63" s="58">
        <v>0</v>
      </c>
      <c r="DA63" s="37">
        <v>0</v>
      </c>
      <c r="DB63" s="50">
        <v>0</v>
      </c>
      <c r="DC63" s="58">
        <v>0</v>
      </c>
      <c r="DD63" s="58">
        <v>0</v>
      </c>
      <c r="DE63" s="37">
        <v>0</v>
      </c>
      <c r="DF63" s="50">
        <v>0</v>
      </c>
      <c r="DG63" s="58">
        <v>0</v>
      </c>
      <c r="DH63" s="58">
        <v>0</v>
      </c>
      <c r="DI63" s="70">
        <v>0</v>
      </c>
      <c r="DJ63" s="50">
        <v>0</v>
      </c>
      <c r="DK63" s="58">
        <v>0</v>
      </c>
      <c r="DL63" s="58">
        <v>0</v>
      </c>
      <c r="DM63" s="37">
        <v>0</v>
      </c>
      <c r="DN63" s="50">
        <v>0</v>
      </c>
      <c r="DO63" s="58">
        <v>0</v>
      </c>
      <c r="DP63" s="58">
        <v>0</v>
      </c>
      <c r="DQ63" s="37"/>
    </row>
    <row r="64" spans="1:121" x14ac:dyDescent="0.2">
      <c r="A64" s="6" t="s">
        <v>50</v>
      </c>
      <c r="B64" s="50">
        <v>2.8403728610000001</v>
      </c>
      <c r="C64" s="58">
        <v>2.8385769600000001</v>
      </c>
      <c r="D64" s="58">
        <v>1.8876386979999999</v>
      </c>
      <c r="E64" s="37">
        <v>1.8871960329999999</v>
      </c>
      <c r="F64" s="50">
        <v>2.8374044299999999</v>
      </c>
      <c r="G64" s="58">
        <v>3.7858742520000002</v>
      </c>
      <c r="H64" s="58">
        <v>3.785967399</v>
      </c>
      <c r="I64" s="37">
        <v>3.7852931449999998</v>
      </c>
      <c r="J64" s="50">
        <v>3.7843431270000001</v>
      </c>
      <c r="K64" s="58">
        <v>4.7326186100000003</v>
      </c>
      <c r="L64" s="58">
        <v>5.6787132969999998</v>
      </c>
      <c r="M64" s="37">
        <v>4.7462501799999997</v>
      </c>
      <c r="N64" s="50">
        <v>5.6855394060000002</v>
      </c>
      <c r="O64" s="58">
        <v>4.7384846769999998</v>
      </c>
      <c r="P64" s="58">
        <v>4.737244392</v>
      </c>
      <c r="Q64" s="37">
        <v>4.7427259739999998</v>
      </c>
      <c r="R64" s="50">
        <v>4.7393630870000001</v>
      </c>
      <c r="S64" s="58">
        <v>4.7390799340000003</v>
      </c>
      <c r="T64" s="58">
        <v>5.6847288039999997</v>
      </c>
      <c r="U64" s="37">
        <v>5.6973014659999999</v>
      </c>
      <c r="V64" s="50">
        <v>5.6852632239999998</v>
      </c>
      <c r="W64" s="58">
        <v>5.6841102479999996</v>
      </c>
      <c r="X64" s="58">
        <v>5.6870552869999997</v>
      </c>
      <c r="Y64" s="37">
        <v>5.6910420820000001</v>
      </c>
      <c r="Z64" s="50">
        <v>4.7393607409999996</v>
      </c>
      <c r="AA64" s="58">
        <v>4.736037155</v>
      </c>
      <c r="AB64" s="58">
        <v>4.6997186810000002</v>
      </c>
      <c r="AC64" s="37">
        <v>5.6462859840000004</v>
      </c>
      <c r="AD64" s="50">
        <v>4.7124376379999999</v>
      </c>
      <c r="AE64" s="58">
        <v>4.7117647219999998</v>
      </c>
      <c r="AF64" s="58">
        <v>4.7136403769999999</v>
      </c>
      <c r="AG64" s="37">
        <v>4.7082721349999996</v>
      </c>
      <c r="AH64" s="50">
        <v>6.6212275030000001</v>
      </c>
      <c r="AI64" s="58">
        <v>5.7326520360000002</v>
      </c>
      <c r="AJ64" s="58">
        <v>4.6020567520000002</v>
      </c>
      <c r="AK64" s="37">
        <v>5.4003087780000003</v>
      </c>
      <c r="AL64" s="50">
        <v>5.37957748</v>
      </c>
      <c r="AM64" s="58">
        <v>4.3891410520000003</v>
      </c>
      <c r="AN64" s="58">
        <v>6.7196084559999996</v>
      </c>
      <c r="AO64" s="37">
        <v>5.4231479629999999</v>
      </c>
      <c r="AP64" s="50">
        <v>5.3997569160000003</v>
      </c>
      <c r="AQ64" s="58">
        <v>5.0451350039999996</v>
      </c>
      <c r="AR64" s="58">
        <v>5.921685504</v>
      </c>
      <c r="AS64" s="37">
        <v>5.0769983950000004</v>
      </c>
      <c r="AT64" s="50">
        <v>8.4626576999999994</v>
      </c>
      <c r="AU64" s="58">
        <v>8.5505103459999994</v>
      </c>
      <c r="AV64" s="58">
        <v>8.5975271210000006</v>
      </c>
      <c r="AW64" s="37">
        <v>9.2439989090000001</v>
      </c>
      <c r="AX64" s="50">
        <v>10.336702349999999</v>
      </c>
      <c r="AY64" s="58">
        <v>10.42618467</v>
      </c>
      <c r="AZ64" s="58">
        <v>11.08695657</v>
      </c>
      <c r="BA64" s="37">
        <v>10.965384540000001</v>
      </c>
      <c r="BB64" s="50">
        <v>11.000568400000001</v>
      </c>
      <c r="BC64" s="58">
        <v>11.218193149999999</v>
      </c>
      <c r="BD64" s="58">
        <v>11.07286137</v>
      </c>
      <c r="BE64" s="37">
        <v>11.14407815</v>
      </c>
      <c r="BF64" s="50">
        <v>9.6419530459999994</v>
      </c>
      <c r="BG64" s="58">
        <v>9.7289826490000006</v>
      </c>
      <c r="BH64" s="58">
        <v>10.522540749999999</v>
      </c>
      <c r="BI64" s="37">
        <v>9.2654380740000004</v>
      </c>
      <c r="BJ64" s="50">
        <v>13</v>
      </c>
      <c r="BK64" s="58">
        <v>12</v>
      </c>
      <c r="BL64" s="58">
        <v>15</v>
      </c>
      <c r="BM64" s="37">
        <v>14</v>
      </c>
      <c r="BN64" s="50">
        <v>16</v>
      </c>
      <c r="BO64" s="58">
        <v>15</v>
      </c>
      <c r="BP64" s="58">
        <v>14</v>
      </c>
      <c r="BQ64" s="37">
        <v>14</v>
      </c>
      <c r="BR64" s="50">
        <v>14</v>
      </c>
      <c r="BS64" s="58">
        <v>15</v>
      </c>
      <c r="BT64" s="58">
        <v>14</v>
      </c>
      <c r="BU64" s="37">
        <v>13</v>
      </c>
      <c r="BV64" s="50">
        <v>11</v>
      </c>
      <c r="BW64" s="58">
        <v>12</v>
      </c>
      <c r="BX64" s="58">
        <v>13</v>
      </c>
      <c r="BY64" s="37">
        <v>12</v>
      </c>
      <c r="BZ64" s="50">
        <v>12</v>
      </c>
      <c r="CA64" s="58">
        <v>12</v>
      </c>
      <c r="CB64" s="58">
        <v>13</v>
      </c>
      <c r="CC64" s="37">
        <v>13</v>
      </c>
      <c r="CD64" s="50">
        <v>11.41849837</v>
      </c>
      <c r="CE64" s="58">
        <v>11.41889711</v>
      </c>
      <c r="CF64" s="58">
        <v>11.42930243</v>
      </c>
      <c r="CG64" s="37">
        <v>11.85718058</v>
      </c>
      <c r="CH64" s="50">
        <v>10</v>
      </c>
      <c r="CI64" s="58">
        <v>12</v>
      </c>
      <c r="CJ64" s="58">
        <v>12</v>
      </c>
      <c r="CK64" s="37">
        <v>11</v>
      </c>
      <c r="CL64" s="50">
        <v>12</v>
      </c>
      <c r="CM64" s="58">
        <v>12</v>
      </c>
      <c r="CN64" s="58">
        <v>12</v>
      </c>
      <c r="CO64" s="37">
        <v>13</v>
      </c>
      <c r="CP64" s="50">
        <v>13</v>
      </c>
      <c r="CQ64" s="58">
        <v>14</v>
      </c>
      <c r="CR64" s="58">
        <v>14</v>
      </c>
      <c r="CS64" s="37">
        <v>14</v>
      </c>
      <c r="CT64" s="50">
        <v>16</v>
      </c>
      <c r="CU64" s="58">
        <v>15</v>
      </c>
      <c r="CV64" s="58">
        <v>15</v>
      </c>
      <c r="CW64" s="37">
        <v>14</v>
      </c>
      <c r="CX64" s="50">
        <v>14</v>
      </c>
      <c r="CY64" s="58">
        <v>16</v>
      </c>
      <c r="CZ64" s="58">
        <v>17</v>
      </c>
      <c r="DA64" s="37">
        <v>17</v>
      </c>
      <c r="DB64" s="50">
        <v>14</v>
      </c>
      <c r="DC64" s="58">
        <v>16</v>
      </c>
      <c r="DD64" s="58">
        <v>19</v>
      </c>
      <c r="DE64" s="37">
        <v>17</v>
      </c>
      <c r="DF64" s="50">
        <v>19</v>
      </c>
      <c r="DG64" s="58">
        <v>19</v>
      </c>
      <c r="DH64" s="58">
        <v>18</v>
      </c>
      <c r="DI64" s="70">
        <v>15</v>
      </c>
      <c r="DJ64" s="50">
        <v>15.013374239999999</v>
      </c>
      <c r="DK64" s="58">
        <v>15.05258794</v>
      </c>
      <c r="DL64" s="58">
        <v>12.59544492</v>
      </c>
      <c r="DM64" s="37">
        <v>13.49256986</v>
      </c>
      <c r="DN64" s="50">
        <v>13.047608690000001</v>
      </c>
      <c r="DO64" s="58">
        <v>13.10512123</v>
      </c>
      <c r="DP64" s="58">
        <v>11.273346869999999</v>
      </c>
      <c r="DQ64" s="37"/>
    </row>
    <row r="65" spans="1:121" x14ac:dyDescent="0.2">
      <c r="A65" s="6" t="s">
        <v>51</v>
      </c>
      <c r="B65" s="50">
        <v>0</v>
      </c>
      <c r="C65" s="58">
        <v>0</v>
      </c>
      <c r="D65" s="58">
        <v>0</v>
      </c>
      <c r="E65" s="37">
        <v>0</v>
      </c>
      <c r="F65" s="50">
        <v>0</v>
      </c>
      <c r="G65" s="58">
        <v>0</v>
      </c>
      <c r="H65" s="58">
        <v>0</v>
      </c>
      <c r="I65" s="37">
        <v>0</v>
      </c>
      <c r="J65" s="50">
        <v>0</v>
      </c>
      <c r="K65" s="58">
        <v>0</v>
      </c>
      <c r="L65" s="58">
        <v>0</v>
      </c>
      <c r="M65" s="37">
        <v>0</v>
      </c>
      <c r="N65" s="50">
        <v>0</v>
      </c>
      <c r="O65" s="58">
        <v>0</v>
      </c>
      <c r="P65" s="58">
        <v>0</v>
      </c>
      <c r="Q65" s="37">
        <v>0</v>
      </c>
      <c r="R65" s="50">
        <v>0</v>
      </c>
      <c r="S65" s="58">
        <v>0</v>
      </c>
      <c r="T65" s="58">
        <v>0</v>
      </c>
      <c r="U65" s="37">
        <v>0</v>
      </c>
      <c r="V65" s="50">
        <v>0</v>
      </c>
      <c r="W65" s="58">
        <v>0</v>
      </c>
      <c r="X65" s="58">
        <v>0</v>
      </c>
      <c r="Y65" s="37">
        <v>0</v>
      </c>
      <c r="Z65" s="50">
        <v>0</v>
      </c>
      <c r="AA65" s="58">
        <v>0</v>
      </c>
      <c r="AB65" s="58">
        <v>0</v>
      </c>
      <c r="AC65" s="37">
        <v>0</v>
      </c>
      <c r="AD65" s="50">
        <v>0</v>
      </c>
      <c r="AE65" s="58">
        <v>0</v>
      </c>
      <c r="AF65" s="58">
        <v>0</v>
      </c>
      <c r="AG65" s="37">
        <v>0</v>
      </c>
      <c r="AH65" s="50">
        <v>0</v>
      </c>
      <c r="AI65" s="58">
        <v>0</v>
      </c>
      <c r="AJ65" s="58">
        <v>0</v>
      </c>
      <c r="AK65" s="37">
        <v>0</v>
      </c>
      <c r="AL65" s="50">
        <v>0</v>
      </c>
      <c r="AM65" s="58">
        <v>0</v>
      </c>
      <c r="AN65" s="58">
        <v>0</v>
      </c>
      <c r="AO65" s="37">
        <v>0</v>
      </c>
      <c r="AP65" s="50">
        <v>0</v>
      </c>
      <c r="AQ65" s="58">
        <v>0</v>
      </c>
      <c r="AR65" s="58">
        <v>0</v>
      </c>
      <c r="AS65" s="37">
        <v>0</v>
      </c>
      <c r="AT65" s="50">
        <v>0</v>
      </c>
      <c r="AU65" s="58">
        <v>0</v>
      </c>
      <c r="AV65" s="58">
        <v>0</v>
      </c>
      <c r="AW65" s="37">
        <v>0</v>
      </c>
      <c r="AX65" s="50">
        <v>0</v>
      </c>
      <c r="AY65" s="58">
        <v>0</v>
      </c>
      <c r="AZ65" s="58">
        <v>0</v>
      </c>
      <c r="BA65" s="37">
        <v>0</v>
      </c>
      <c r="BB65" s="50">
        <v>0</v>
      </c>
      <c r="BC65" s="58">
        <v>0</v>
      </c>
      <c r="BD65" s="58">
        <v>0</v>
      </c>
      <c r="BE65" s="37">
        <v>0</v>
      </c>
      <c r="BF65" s="50">
        <v>0</v>
      </c>
      <c r="BG65" s="58">
        <v>0</v>
      </c>
      <c r="BH65" s="58">
        <v>0</v>
      </c>
      <c r="BI65" s="37">
        <v>0</v>
      </c>
      <c r="BJ65" s="50">
        <v>0</v>
      </c>
      <c r="BK65" s="58">
        <v>0</v>
      </c>
      <c r="BL65" s="58">
        <v>0</v>
      </c>
      <c r="BM65" s="37">
        <v>0</v>
      </c>
      <c r="BN65" s="50">
        <v>0</v>
      </c>
      <c r="BO65" s="58">
        <v>0</v>
      </c>
      <c r="BP65" s="58">
        <v>0</v>
      </c>
      <c r="BQ65" s="37">
        <v>0</v>
      </c>
      <c r="BR65" s="50">
        <v>1</v>
      </c>
      <c r="BS65" s="58">
        <v>1</v>
      </c>
      <c r="BT65" s="58">
        <v>1</v>
      </c>
      <c r="BU65" s="37">
        <v>0</v>
      </c>
      <c r="BV65" s="50">
        <v>0</v>
      </c>
      <c r="BW65" s="58">
        <v>1</v>
      </c>
      <c r="BX65" s="58">
        <v>1</v>
      </c>
      <c r="BY65" s="37">
        <v>2</v>
      </c>
      <c r="BZ65" s="50">
        <v>1</v>
      </c>
      <c r="CA65" s="58">
        <v>5</v>
      </c>
      <c r="CB65" s="58">
        <v>7</v>
      </c>
      <c r="CC65" s="37">
        <v>6</v>
      </c>
      <c r="CD65" s="50">
        <v>7</v>
      </c>
      <c r="CE65" s="58">
        <v>10</v>
      </c>
      <c r="CF65" s="58">
        <v>10</v>
      </c>
      <c r="CG65" s="37">
        <v>9</v>
      </c>
      <c r="CH65" s="50">
        <v>8</v>
      </c>
      <c r="CI65" s="58">
        <v>9</v>
      </c>
      <c r="CJ65" s="58">
        <v>9</v>
      </c>
      <c r="CK65" s="37">
        <v>7</v>
      </c>
      <c r="CL65" s="50">
        <v>6</v>
      </c>
      <c r="CM65" s="58">
        <v>7</v>
      </c>
      <c r="CN65" s="58">
        <v>4</v>
      </c>
      <c r="CO65" s="37">
        <v>3</v>
      </c>
      <c r="CP65" s="50">
        <v>3</v>
      </c>
      <c r="CQ65" s="58">
        <v>3</v>
      </c>
      <c r="CR65" s="58">
        <v>2</v>
      </c>
      <c r="CS65" s="37">
        <v>1</v>
      </c>
      <c r="CT65" s="50">
        <v>1</v>
      </c>
      <c r="CU65" s="58">
        <v>2</v>
      </c>
      <c r="CV65" s="58">
        <v>2</v>
      </c>
      <c r="CW65" s="37">
        <v>1</v>
      </c>
      <c r="CX65" s="50">
        <v>1</v>
      </c>
      <c r="CY65" s="58">
        <v>2</v>
      </c>
      <c r="CZ65" s="58">
        <v>2</v>
      </c>
      <c r="DA65" s="37">
        <v>1</v>
      </c>
      <c r="DB65" s="50">
        <v>1</v>
      </c>
      <c r="DC65" s="58">
        <v>4</v>
      </c>
      <c r="DD65" s="58">
        <v>4</v>
      </c>
      <c r="DE65" s="37">
        <v>1</v>
      </c>
      <c r="DF65" s="50">
        <v>1</v>
      </c>
      <c r="DG65" s="58">
        <v>2</v>
      </c>
      <c r="DH65" s="58">
        <v>2</v>
      </c>
      <c r="DI65" s="70">
        <v>0</v>
      </c>
      <c r="DJ65" s="50">
        <v>2.605615963</v>
      </c>
      <c r="DK65" s="58">
        <v>4.0182235310000003</v>
      </c>
      <c r="DL65" s="58">
        <v>4.0174360660000001</v>
      </c>
      <c r="DM65" s="37">
        <v>4.0314507629999996</v>
      </c>
      <c r="DN65" s="50">
        <v>4.0229021190000003</v>
      </c>
      <c r="DO65" s="58">
        <v>4.9220207089999999</v>
      </c>
      <c r="DP65" s="58">
        <v>6.4402547449999998</v>
      </c>
      <c r="DQ65" s="37"/>
    </row>
    <row r="66" spans="1:121" x14ac:dyDescent="0.2">
      <c r="A66" s="6" t="s">
        <v>52</v>
      </c>
      <c r="B66" s="50">
        <v>0.95355186999999997</v>
      </c>
      <c r="C66" s="58">
        <v>0</v>
      </c>
      <c r="D66" s="58">
        <v>0</v>
      </c>
      <c r="E66" s="37">
        <v>0</v>
      </c>
      <c r="F66" s="50">
        <v>0</v>
      </c>
      <c r="G66" s="58">
        <v>0</v>
      </c>
      <c r="H66" s="58">
        <v>0</v>
      </c>
      <c r="I66" s="37">
        <v>0</v>
      </c>
      <c r="J66" s="50">
        <v>0</v>
      </c>
      <c r="K66" s="58">
        <v>0</v>
      </c>
      <c r="L66" s="58">
        <v>0</v>
      </c>
      <c r="M66" s="37">
        <v>0</v>
      </c>
      <c r="N66" s="50">
        <v>0</v>
      </c>
      <c r="O66" s="58">
        <v>0</v>
      </c>
      <c r="P66" s="58">
        <v>0</v>
      </c>
      <c r="Q66" s="37">
        <v>0</v>
      </c>
      <c r="R66" s="50">
        <v>0</v>
      </c>
      <c r="S66" s="58">
        <v>0</v>
      </c>
      <c r="T66" s="58">
        <v>0</v>
      </c>
      <c r="U66" s="37">
        <v>0</v>
      </c>
      <c r="V66" s="50">
        <v>0</v>
      </c>
      <c r="W66" s="58">
        <v>0</v>
      </c>
      <c r="X66" s="58">
        <v>0</v>
      </c>
      <c r="Y66" s="37">
        <v>0</v>
      </c>
      <c r="Z66" s="50">
        <v>0</v>
      </c>
      <c r="AA66" s="58">
        <v>0</v>
      </c>
      <c r="AB66" s="58">
        <v>0</v>
      </c>
      <c r="AC66" s="37">
        <v>0</v>
      </c>
      <c r="AD66" s="50">
        <v>0</v>
      </c>
      <c r="AE66" s="58">
        <v>0</v>
      </c>
      <c r="AF66" s="58">
        <v>0</v>
      </c>
      <c r="AG66" s="37">
        <v>0</v>
      </c>
      <c r="AH66" s="50">
        <v>0</v>
      </c>
      <c r="AI66" s="58">
        <v>0</v>
      </c>
      <c r="AJ66" s="58">
        <v>0</v>
      </c>
      <c r="AK66" s="37">
        <v>0</v>
      </c>
      <c r="AL66" s="50">
        <v>0</v>
      </c>
      <c r="AM66" s="58">
        <v>0</v>
      </c>
      <c r="AN66" s="58">
        <v>0</v>
      </c>
      <c r="AO66" s="37">
        <v>0</v>
      </c>
      <c r="AP66" s="50">
        <v>0</v>
      </c>
      <c r="AQ66" s="58">
        <v>0</v>
      </c>
      <c r="AR66" s="58">
        <v>0</v>
      </c>
      <c r="AS66" s="37">
        <v>0</v>
      </c>
      <c r="AT66" s="50">
        <v>0</v>
      </c>
      <c r="AU66" s="58">
        <v>0</v>
      </c>
      <c r="AV66" s="58">
        <v>0</v>
      </c>
      <c r="AW66" s="37">
        <v>0</v>
      </c>
      <c r="AX66" s="50">
        <v>0</v>
      </c>
      <c r="AY66" s="58">
        <v>0</v>
      </c>
      <c r="AZ66" s="58">
        <v>0</v>
      </c>
      <c r="BA66" s="37">
        <v>0</v>
      </c>
      <c r="BB66" s="50">
        <v>0</v>
      </c>
      <c r="BC66" s="58">
        <v>0</v>
      </c>
      <c r="BD66" s="58">
        <v>0</v>
      </c>
      <c r="BE66" s="37">
        <v>0</v>
      </c>
      <c r="BF66" s="50">
        <v>0</v>
      </c>
      <c r="BG66" s="58">
        <v>0</v>
      </c>
      <c r="BH66" s="58">
        <v>0</v>
      </c>
      <c r="BI66" s="37">
        <v>0</v>
      </c>
      <c r="BJ66" s="50">
        <v>0</v>
      </c>
      <c r="BK66" s="58">
        <v>0</v>
      </c>
      <c r="BL66" s="58">
        <v>0</v>
      </c>
      <c r="BM66" s="37">
        <v>0</v>
      </c>
      <c r="BN66" s="50">
        <v>0</v>
      </c>
      <c r="BO66" s="58">
        <v>0</v>
      </c>
      <c r="BP66" s="58">
        <v>0</v>
      </c>
      <c r="BQ66" s="37">
        <v>0</v>
      </c>
      <c r="BR66" s="50">
        <v>0</v>
      </c>
      <c r="BS66" s="58">
        <v>0</v>
      </c>
      <c r="BT66" s="58">
        <v>0</v>
      </c>
      <c r="BU66" s="37">
        <v>0</v>
      </c>
      <c r="BV66" s="50">
        <v>0</v>
      </c>
      <c r="BW66" s="58">
        <v>0</v>
      </c>
      <c r="BX66" s="58">
        <v>0</v>
      </c>
      <c r="BY66" s="37">
        <v>0</v>
      </c>
      <c r="BZ66" s="50">
        <v>0</v>
      </c>
      <c r="CA66" s="58">
        <v>0</v>
      </c>
      <c r="CB66" s="58">
        <v>1</v>
      </c>
      <c r="CC66" s="37">
        <v>1</v>
      </c>
      <c r="CD66" s="50">
        <v>1</v>
      </c>
      <c r="CE66" s="58">
        <v>0</v>
      </c>
      <c r="CF66" s="58">
        <v>0</v>
      </c>
      <c r="CG66" s="37">
        <v>0</v>
      </c>
      <c r="CH66" s="50">
        <v>0</v>
      </c>
      <c r="CI66" s="58">
        <v>0</v>
      </c>
      <c r="CJ66" s="58">
        <v>0</v>
      </c>
      <c r="CK66" s="37">
        <v>0</v>
      </c>
      <c r="CL66" s="50">
        <v>0</v>
      </c>
      <c r="CM66" s="58">
        <v>0</v>
      </c>
      <c r="CN66" s="58">
        <v>0</v>
      </c>
      <c r="CO66" s="37">
        <v>0</v>
      </c>
      <c r="CP66" s="50">
        <v>0</v>
      </c>
      <c r="CQ66" s="58">
        <v>0</v>
      </c>
      <c r="CR66" s="58">
        <v>0</v>
      </c>
      <c r="CS66" s="37">
        <v>0</v>
      </c>
      <c r="CT66" s="50">
        <v>0</v>
      </c>
      <c r="CU66" s="58">
        <v>0</v>
      </c>
      <c r="CV66" s="58">
        <v>0</v>
      </c>
      <c r="CW66" s="37">
        <v>0</v>
      </c>
      <c r="CX66" s="50">
        <v>0</v>
      </c>
      <c r="CY66" s="58">
        <v>0</v>
      </c>
      <c r="CZ66" s="58">
        <v>0</v>
      </c>
      <c r="DA66" s="37">
        <v>0</v>
      </c>
      <c r="DB66" s="50">
        <v>0</v>
      </c>
      <c r="DC66" s="58">
        <v>0</v>
      </c>
      <c r="DD66" s="58">
        <v>0</v>
      </c>
      <c r="DE66" s="37">
        <v>0</v>
      </c>
      <c r="DF66" s="50">
        <v>0</v>
      </c>
      <c r="DG66" s="58">
        <v>0</v>
      </c>
      <c r="DH66" s="58">
        <v>0</v>
      </c>
      <c r="DI66" s="70">
        <v>0</v>
      </c>
      <c r="DJ66" s="50">
        <v>0</v>
      </c>
      <c r="DK66" s="58">
        <v>0</v>
      </c>
      <c r="DL66" s="58">
        <v>0</v>
      </c>
      <c r="DM66" s="37">
        <v>0</v>
      </c>
      <c r="DN66" s="50">
        <v>0.84720230100000005</v>
      </c>
      <c r="DO66" s="58">
        <v>0.84858151100000001</v>
      </c>
      <c r="DP66" s="58">
        <v>0.854908522</v>
      </c>
      <c r="DQ66" s="37"/>
    </row>
    <row r="67" spans="1:121" x14ac:dyDescent="0.2">
      <c r="A67" s="6" t="s">
        <v>53</v>
      </c>
      <c r="B67" s="50">
        <v>1.872327713</v>
      </c>
      <c r="C67" s="58">
        <v>1.8708876649999999</v>
      </c>
      <c r="D67" s="58">
        <v>2.815870088</v>
      </c>
      <c r="E67" s="37">
        <v>2.8150451460000001</v>
      </c>
      <c r="F67" s="50">
        <v>3.7627003879999998</v>
      </c>
      <c r="G67" s="58">
        <v>3.7583935240000002</v>
      </c>
      <c r="H67" s="58">
        <v>2.8090984109999999</v>
      </c>
      <c r="I67" s="37">
        <v>2.8081573020000001</v>
      </c>
      <c r="J67" s="50">
        <v>3.7554983439999998</v>
      </c>
      <c r="K67" s="58">
        <v>3.764695766</v>
      </c>
      <c r="L67" s="58">
        <v>3.764330781</v>
      </c>
      <c r="M67" s="37">
        <v>0</v>
      </c>
      <c r="N67" s="50">
        <v>0</v>
      </c>
      <c r="O67" s="58">
        <v>0</v>
      </c>
      <c r="P67" s="58">
        <v>0</v>
      </c>
      <c r="Q67" s="37">
        <v>0</v>
      </c>
      <c r="R67" s="50">
        <v>0</v>
      </c>
      <c r="S67" s="58">
        <v>0</v>
      </c>
      <c r="T67" s="58">
        <v>0</v>
      </c>
      <c r="U67" s="37">
        <v>0</v>
      </c>
      <c r="V67" s="50">
        <v>0</v>
      </c>
      <c r="W67" s="58">
        <v>0</v>
      </c>
      <c r="X67" s="58">
        <v>0</v>
      </c>
      <c r="Y67" s="37">
        <v>0</v>
      </c>
      <c r="Z67" s="50">
        <v>0</v>
      </c>
      <c r="AA67" s="58">
        <v>0</v>
      </c>
      <c r="AB67" s="58">
        <v>0</v>
      </c>
      <c r="AC67" s="37">
        <v>0</v>
      </c>
      <c r="AD67" s="50">
        <v>0</v>
      </c>
      <c r="AE67" s="58">
        <v>0</v>
      </c>
      <c r="AF67" s="58">
        <v>0</v>
      </c>
      <c r="AG67" s="37">
        <v>0</v>
      </c>
      <c r="AH67" s="50">
        <v>0.95224836199999996</v>
      </c>
      <c r="AI67" s="58">
        <v>1.9151089729999999</v>
      </c>
      <c r="AJ67" s="58">
        <v>1.8488399209999999</v>
      </c>
      <c r="AK67" s="37">
        <v>1.8151758849999999</v>
      </c>
      <c r="AL67" s="50">
        <v>1.807225163</v>
      </c>
      <c r="AM67" s="58">
        <v>2.7015677419999999</v>
      </c>
      <c r="AN67" s="58">
        <v>2.6077760890000001</v>
      </c>
      <c r="AO67" s="37">
        <v>3.8408035410000001</v>
      </c>
      <c r="AP67" s="50">
        <v>3.02019072</v>
      </c>
      <c r="AQ67" s="58">
        <v>2.4619008170000001</v>
      </c>
      <c r="AR67" s="58">
        <v>2.482741978</v>
      </c>
      <c r="AS67" s="37">
        <v>1.7070191770000001</v>
      </c>
      <c r="AT67" s="50">
        <v>1.7178101690000001</v>
      </c>
      <c r="AU67" s="58">
        <v>2.4842697390000001</v>
      </c>
      <c r="AV67" s="58">
        <v>4.2015365080000002</v>
      </c>
      <c r="AW67" s="37">
        <v>2.6168922019999998</v>
      </c>
      <c r="AX67" s="50">
        <v>4.4584260990000004</v>
      </c>
      <c r="AY67" s="58">
        <v>5.3757405140000003</v>
      </c>
      <c r="AZ67" s="58">
        <v>4.4580728479999996</v>
      </c>
      <c r="BA67" s="37">
        <v>4.4207232889999997</v>
      </c>
      <c r="BB67" s="50">
        <v>1.7782527560000001</v>
      </c>
      <c r="BC67" s="58">
        <v>1.789393789</v>
      </c>
      <c r="BD67" s="58">
        <v>2.6825938059999999</v>
      </c>
      <c r="BE67" s="37">
        <v>1.7927979730000001</v>
      </c>
      <c r="BF67" s="50">
        <v>0.90828154400000005</v>
      </c>
      <c r="BG67" s="58">
        <v>1.8128275119999999</v>
      </c>
      <c r="BH67" s="58">
        <v>3.4420773869999999</v>
      </c>
      <c r="BI67" s="37">
        <v>0.850706988</v>
      </c>
      <c r="BJ67" s="50">
        <v>5</v>
      </c>
      <c r="BK67" s="58">
        <v>5</v>
      </c>
      <c r="BL67" s="58">
        <v>6</v>
      </c>
      <c r="BM67" s="37">
        <v>2</v>
      </c>
      <c r="BN67" s="50">
        <v>3</v>
      </c>
      <c r="BO67" s="58">
        <v>4</v>
      </c>
      <c r="BP67" s="58">
        <v>5</v>
      </c>
      <c r="BQ67" s="37">
        <v>2</v>
      </c>
      <c r="BR67" s="50">
        <v>2</v>
      </c>
      <c r="BS67" s="58">
        <v>2</v>
      </c>
      <c r="BT67" s="58">
        <v>2</v>
      </c>
      <c r="BU67" s="37">
        <v>2</v>
      </c>
      <c r="BV67" s="50">
        <v>1</v>
      </c>
      <c r="BW67" s="58">
        <v>4.8596290209999999</v>
      </c>
      <c r="BX67" s="58">
        <v>6</v>
      </c>
      <c r="BY67" s="37">
        <v>3</v>
      </c>
      <c r="BZ67" s="50">
        <v>3</v>
      </c>
      <c r="CA67" s="58">
        <v>7</v>
      </c>
      <c r="CB67" s="58">
        <v>6</v>
      </c>
      <c r="CC67" s="37">
        <v>3</v>
      </c>
      <c r="CD67" s="50">
        <v>2</v>
      </c>
      <c r="CE67" s="58">
        <v>3</v>
      </c>
      <c r="CF67" s="58">
        <v>6</v>
      </c>
      <c r="CG67" s="37">
        <v>6</v>
      </c>
      <c r="CH67" s="50">
        <v>6</v>
      </c>
      <c r="CI67" s="58">
        <v>11</v>
      </c>
      <c r="CJ67" s="58">
        <v>15</v>
      </c>
      <c r="CK67" s="37">
        <v>8</v>
      </c>
      <c r="CL67" s="50">
        <v>9</v>
      </c>
      <c r="CM67" s="58">
        <v>13</v>
      </c>
      <c r="CN67" s="58">
        <v>13</v>
      </c>
      <c r="CO67" s="37">
        <v>11</v>
      </c>
      <c r="CP67" s="50">
        <v>12</v>
      </c>
      <c r="CQ67" s="58">
        <v>12</v>
      </c>
      <c r="CR67" s="58">
        <v>13</v>
      </c>
      <c r="CS67" s="37">
        <v>14</v>
      </c>
      <c r="CT67" s="50">
        <v>14</v>
      </c>
      <c r="CU67" s="58">
        <v>22.366817569999998</v>
      </c>
      <c r="CV67" s="58">
        <v>26.366711169999999</v>
      </c>
      <c r="CW67" s="37">
        <v>20</v>
      </c>
      <c r="CX67" s="50">
        <v>21</v>
      </c>
      <c r="CY67" s="58">
        <v>26</v>
      </c>
      <c r="CZ67" s="58">
        <v>32</v>
      </c>
      <c r="DA67" s="37">
        <v>27</v>
      </c>
      <c r="DB67" s="50">
        <v>26</v>
      </c>
      <c r="DC67" s="58">
        <v>26</v>
      </c>
      <c r="DD67" s="58">
        <v>26</v>
      </c>
      <c r="DE67" s="37">
        <v>25</v>
      </c>
      <c r="DF67" s="50">
        <v>26.33725046</v>
      </c>
      <c r="DG67" s="58">
        <v>30.310932189999999</v>
      </c>
      <c r="DH67" s="58">
        <v>31.295386799999999</v>
      </c>
      <c r="DI67" s="70">
        <v>22.27685361</v>
      </c>
      <c r="DJ67" s="50">
        <v>26.189033139999999</v>
      </c>
      <c r="DK67" s="58">
        <v>30.452137889999999</v>
      </c>
      <c r="DL67" s="58">
        <v>33.635122610000003</v>
      </c>
      <c r="DM67" s="37">
        <v>32.551000549999998</v>
      </c>
      <c r="DN67" s="50">
        <v>35.733488149999999</v>
      </c>
      <c r="DO67" s="58">
        <v>36.92239833</v>
      </c>
      <c r="DP67" s="58">
        <v>35.159185999999998</v>
      </c>
      <c r="DQ67" s="37"/>
    </row>
    <row r="68" spans="1:121" x14ac:dyDescent="0.2">
      <c r="A68" s="6" t="s">
        <v>54</v>
      </c>
      <c r="B68" s="50">
        <v>0.95259347999999999</v>
      </c>
      <c r="C68" s="58">
        <v>0.95212903100000001</v>
      </c>
      <c r="D68" s="58">
        <v>0.95221629399999996</v>
      </c>
      <c r="E68" s="37">
        <v>0.95201992000000002</v>
      </c>
      <c r="F68" s="50">
        <v>0.95150993699999997</v>
      </c>
      <c r="G68" s="58">
        <v>1.8996787429999999</v>
      </c>
      <c r="H68" s="58">
        <v>1.899117988</v>
      </c>
      <c r="I68" s="37">
        <v>1.898685916</v>
      </c>
      <c r="J68" s="50">
        <v>0.95082541499999995</v>
      </c>
      <c r="K68" s="58">
        <v>0.95071715899999998</v>
      </c>
      <c r="L68" s="58">
        <v>1.867708615</v>
      </c>
      <c r="M68" s="37">
        <v>1.866973072</v>
      </c>
      <c r="N68" s="50">
        <v>1.8652755640000001</v>
      </c>
      <c r="O68" s="58">
        <v>1.833774158</v>
      </c>
      <c r="P68" s="58">
        <v>2.7174112290000001</v>
      </c>
      <c r="Q68" s="37">
        <v>2.7580106120000001</v>
      </c>
      <c r="R68" s="50">
        <v>2.7551345629999999</v>
      </c>
      <c r="S68" s="58">
        <v>1.867089504</v>
      </c>
      <c r="T68" s="58">
        <v>1.8507557990000001</v>
      </c>
      <c r="U68" s="37">
        <v>0.90743016700000001</v>
      </c>
      <c r="V68" s="50">
        <v>5.6362012039999998</v>
      </c>
      <c r="W68" s="58">
        <v>6.5341232250000001</v>
      </c>
      <c r="X68" s="58">
        <v>6.5345937430000003</v>
      </c>
      <c r="Y68" s="37">
        <v>1.8686520609999999</v>
      </c>
      <c r="Z68" s="50">
        <v>4.6762199439999996</v>
      </c>
      <c r="AA68" s="58">
        <v>5.6337836790000004</v>
      </c>
      <c r="AB68" s="58">
        <v>4.5928427599999999</v>
      </c>
      <c r="AC68" s="37">
        <v>1.7424324520000001</v>
      </c>
      <c r="AD68" s="50">
        <v>1.804962924</v>
      </c>
      <c r="AE68" s="58">
        <v>0.90038764299999996</v>
      </c>
      <c r="AF68" s="58">
        <v>1.8311829550000001</v>
      </c>
      <c r="AG68" s="37">
        <v>0.89600232099999999</v>
      </c>
      <c r="AH68" s="50">
        <v>0.90102537400000005</v>
      </c>
      <c r="AI68" s="58">
        <v>0.91790583400000003</v>
      </c>
      <c r="AJ68" s="58">
        <v>0.85668283000000001</v>
      </c>
      <c r="AK68" s="37">
        <v>6.4514087780000002</v>
      </c>
      <c r="AL68" s="50">
        <v>3.2575180530000001</v>
      </c>
      <c r="AM68" s="58">
        <v>1.526415581</v>
      </c>
      <c r="AN68" s="58">
        <v>2.116123763</v>
      </c>
      <c r="AO68" s="37">
        <v>0.65466196600000004</v>
      </c>
      <c r="AP68" s="50">
        <v>0</v>
      </c>
      <c r="AQ68" s="58">
        <v>2.0113384609999998</v>
      </c>
      <c r="AR68" s="58">
        <v>1.568968425</v>
      </c>
      <c r="AS68" s="37">
        <v>2.3158515830000002</v>
      </c>
      <c r="AT68" s="50">
        <v>2.3404419949999999</v>
      </c>
      <c r="AU68" s="58">
        <v>2.9477882389999999</v>
      </c>
      <c r="AV68" s="58">
        <v>3.0083991550000002</v>
      </c>
      <c r="AW68" s="37">
        <v>7.3516085999999996</v>
      </c>
      <c r="AX68" s="50">
        <v>5.2945392299999998</v>
      </c>
      <c r="AY68" s="58">
        <v>6.989575125</v>
      </c>
      <c r="AZ68" s="58">
        <v>9.8129972579999993</v>
      </c>
      <c r="BA68" s="37">
        <v>13.3617119</v>
      </c>
      <c r="BB68" s="50">
        <v>11.840137329999999</v>
      </c>
      <c r="BC68" s="58">
        <v>7.0476797390000003</v>
      </c>
      <c r="BD68" s="58">
        <v>8.6668185770000008</v>
      </c>
      <c r="BE68" s="37">
        <v>12.67085408</v>
      </c>
      <c r="BF68" s="50">
        <v>9.3014738959999992</v>
      </c>
      <c r="BG68" s="58">
        <v>8.5522665310000008</v>
      </c>
      <c r="BH68" s="58">
        <v>9.1615174639999992</v>
      </c>
      <c r="BI68" s="37">
        <v>8.8344289620000005</v>
      </c>
      <c r="BJ68" s="50">
        <v>7.5463587009999999</v>
      </c>
      <c r="BK68" s="58">
        <v>9.5695559830000008</v>
      </c>
      <c r="BL68" s="58">
        <v>10.573582979999999</v>
      </c>
      <c r="BM68" s="37">
        <v>11.56215894</v>
      </c>
      <c r="BN68" s="50">
        <v>14.55674402</v>
      </c>
      <c r="BO68" s="58">
        <v>18.583751920000001</v>
      </c>
      <c r="BP68" s="58">
        <v>16.58233564</v>
      </c>
      <c r="BQ68" s="37">
        <v>16.575815129999999</v>
      </c>
      <c r="BR68" s="50">
        <v>11.5656678</v>
      </c>
      <c r="BS68" s="58">
        <v>9.5932595769999995</v>
      </c>
      <c r="BT68" s="58">
        <v>13</v>
      </c>
      <c r="BU68" s="37">
        <v>10</v>
      </c>
      <c r="BV68" s="50">
        <v>12</v>
      </c>
      <c r="BW68" s="58">
        <v>12.36714637</v>
      </c>
      <c r="BX68" s="58">
        <v>14.3631212</v>
      </c>
      <c r="BY68" s="37">
        <v>13.36938834</v>
      </c>
      <c r="BZ68" s="50">
        <v>13.42452243</v>
      </c>
      <c r="CA68" s="58">
        <v>17.42229433</v>
      </c>
      <c r="CB68" s="58">
        <v>15.4301105</v>
      </c>
      <c r="CC68" s="37">
        <v>17.435733030000002</v>
      </c>
      <c r="CD68" s="50">
        <v>20</v>
      </c>
      <c r="CE68" s="58">
        <v>16.4812069</v>
      </c>
      <c r="CF68" s="58">
        <v>16.472986649999999</v>
      </c>
      <c r="CG68" s="37">
        <v>17.914243169999999</v>
      </c>
      <c r="CH68" s="50">
        <v>18.88461963</v>
      </c>
      <c r="CI68" s="58">
        <v>27.344838289999998</v>
      </c>
      <c r="CJ68" s="58">
        <v>25.909692570000001</v>
      </c>
      <c r="CK68" s="37">
        <v>25.87538412</v>
      </c>
      <c r="CL68" s="50">
        <v>27.743749699999999</v>
      </c>
      <c r="CM68" s="58">
        <v>36.369753199999998</v>
      </c>
      <c r="CN68" s="58">
        <v>39.845826930000001</v>
      </c>
      <c r="CO68" s="37">
        <v>32.325969389999997</v>
      </c>
      <c r="CP68" s="50">
        <v>28.864805910000001</v>
      </c>
      <c r="CQ68" s="58">
        <v>34.387662540000001</v>
      </c>
      <c r="CR68" s="58">
        <v>36.762624039999999</v>
      </c>
      <c r="CS68" s="37">
        <v>23.768547649999999</v>
      </c>
      <c r="CT68" s="50">
        <v>28.71613808</v>
      </c>
      <c r="CU68" s="58">
        <v>27.733635140000001</v>
      </c>
      <c r="CV68" s="58">
        <v>30.733422350000001</v>
      </c>
      <c r="CW68" s="37">
        <v>33.745682160000001</v>
      </c>
      <c r="CX68" s="50">
        <v>29.710835629999998</v>
      </c>
      <c r="CY68" s="58">
        <v>31.710451079999999</v>
      </c>
      <c r="CZ68" s="58">
        <v>34.712770200000001</v>
      </c>
      <c r="DA68" s="37">
        <v>32.721797670000001</v>
      </c>
      <c r="DB68" s="50">
        <v>33.092056720000002</v>
      </c>
      <c r="DC68" s="58">
        <v>44.420099479999998</v>
      </c>
      <c r="DD68" s="58">
        <v>45.404783199999997</v>
      </c>
      <c r="DE68" s="37">
        <v>47.362187589999998</v>
      </c>
      <c r="DF68" s="50">
        <v>47.349001860000001</v>
      </c>
      <c r="DG68" s="58">
        <v>53.243728779999998</v>
      </c>
      <c r="DH68" s="58">
        <v>52.181547209999998</v>
      </c>
      <c r="DI68" s="70">
        <v>49.593853680000002</v>
      </c>
      <c r="DJ68" s="50">
        <v>61.188081869999998</v>
      </c>
      <c r="DK68" s="58">
        <v>59.331810939999997</v>
      </c>
      <c r="DL68" s="58">
        <v>54.511446079999999</v>
      </c>
      <c r="DM68" s="37">
        <v>50.724547450000003</v>
      </c>
      <c r="DN68" s="50">
        <v>53.099644689999998</v>
      </c>
      <c r="DO68" s="58">
        <v>59.913623299999998</v>
      </c>
      <c r="DP68" s="58">
        <v>63.748573700000001</v>
      </c>
      <c r="DQ68" s="37"/>
    </row>
    <row r="69" spans="1:121" x14ac:dyDescent="0.2">
      <c r="A69" s="6" t="s">
        <v>55</v>
      </c>
      <c r="B69" s="50">
        <v>0</v>
      </c>
      <c r="C69" s="58">
        <v>0</v>
      </c>
      <c r="D69" s="58">
        <v>0</v>
      </c>
      <c r="E69" s="37">
        <v>0</v>
      </c>
      <c r="F69" s="50">
        <v>0</v>
      </c>
      <c r="G69" s="58">
        <v>0</v>
      </c>
      <c r="H69" s="58">
        <v>0</v>
      </c>
      <c r="I69" s="37">
        <v>0</v>
      </c>
      <c r="J69" s="50">
        <v>0</v>
      </c>
      <c r="K69" s="58">
        <v>0</v>
      </c>
      <c r="L69" s="58">
        <v>0</v>
      </c>
      <c r="M69" s="37">
        <v>0</v>
      </c>
      <c r="N69" s="50">
        <v>0</v>
      </c>
      <c r="O69" s="58">
        <v>0.95403646600000003</v>
      </c>
      <c r="P69" s="58">
        <v>0.95387864099999997</v>
      </c>
      <c r="Q69" s="37">
        <v>0</v>
      </c>
      <c r="R69" s="50">
        <v>0.95444407600000003</v>
      </c>
      <c r="S69" s="58">
        <v>0.95430705999999998</v>
      </c>
      <c r="T69" s="58">
        <v>0.95449399400000001</v>
      </c>
      <c r="U69" s="37">
        <v>0</v>
      </c>
      <c r="V69" s="50">
        <v>0.95515668200000003</v>
      </c>
      <c r="W69" s="58">
        <v>0.95487959899999997</v>
      </c>
      <c r="X69" s="58">
        <v>0.95516241400000002</v>
      </c>
      <c r="Y69" s="37">
        <v>0</v>
      </c>
      <c r="Z69" s="50">
        <v>0.95199339400000005</v>
      </c>
      <c r="AA69" s="58">
        <v>0.95130237200000001</v>
      </c>
      <c r="AB69" s="58">
        <v>2.8079496850000001</v>
      </c>
      <c r="AC69" s="37">
        <v>0</v>
      </c>
      <c r="AD69" s="50">
        <v>0.92652456900000002</v>
      </c>
      <c r="AE69" s="58">
        <v>2.7308261069999999</v>
      </c>
      <c r="AF69" s="58">
        <v>1.87618405</v>
      </c>
      <c r="AG69" s="37">
        <v>0.94154792099999995</v>
      </c>
      <c r="AH69" s="50">
        <v>2.8224363000000001</v>
      </c>
      <c r="AI69" s="58">
        <v>2.8457277269999999</v>
      </c>
      <c r="AJ69" s="58">
        <v>2.7281960440000002</v>
      </c>
      <c r="AK69" s="37">
        <v>1.733971014</v>
      </c>
      <c r="AL69" s="50">
        <v>0.87268471299999995</v>
      </c>
      <c r="AM69" s="58">
        <v>0.85230945800000002</v>
      </c>
      <c r="AN69" s="58">
        <v>0.81495622199999995</v>
      </c>
      <c r="AO69" s="37">
        <v>0</v>
      </c>
      <c r="AP69" s="50">
        <v>0</v>
      </c>
      <c r="AQ69" s="58">
        <v>0.81358311500000002</v>
      </c>
      <c r="AR69" s="58">
        <v>1.672355083</v>
      </c>
      <c r="AS69" s="37">
        <v>3.3027637090000002</v>
      </c>
      <c r="AT69" s="50">
        <v>3.2737083239999998</v>
      </c>
      <c r="AU69" s="58">
        <v>3.3320195620000002</v>
      </c>
      <c r="AV69" s="58">
        <v>3.3811891420000002</v>
      </c>
      <c r="AW69" s="37">
        <v>3.399277729</v>
      </c>
      <c r="AX69" s="50">
        <v>4.4164550130000002</v>
      </c>
      <c r="AY69" s="58">
        <v>5.3459588309999999</v>
      </c>
      <c r="AZ69" s="58">
        <v>5.2935225050000003</v>
      </c>
      <c r="BA69" s="37">
        <v>5.2592953060000003</v>
      </c>
      <c r="BB69" s="50">
        <v>4.4492011639999998</v>
      </c>
      <c r="BC69" s="58">
        <v>7.0698180820000003</v>
      </c>
      <c r="BD69" s="58">
        <v>6.1573358679999997</v>
      </c>
      <c r="BE69" s="37">
        <v>6.0875399659999996</v>
      </c>
      <c r="BF69" s="50">
        <v>9.6375344250000001</v>
      </c>
      <c r="BG69" s="58">
        <v>9.6586661080000002</v>
      </c>
      <c r="BH69" s="58">
        <v>11.281164779999999</v>
      </c>
      <c r="BI69" s="37">
        <v>9.4548783350000001</v>
      </c>
      <c r="BJ69" s="50">
        <v>15</v>
      </c>
      <c r="BK69" s="58">
        <v>15</v>
      </c>
      <c r="BL69" s="58">
        <v>13</v>
      </c>
      <c r="BM69" s="37">
        <v>9</v>
      </c>
      <c r="BN69" s="50">
        <v>14</v>
      </c>
      <c r="BO69" s="58">
        <v>15</v>
      </c>
      <c r="BP69" s="58">
        <v>14</v>
      </c>
      <c r="BQ69" s="37">
        <v>7</v>
      </c>
      <c r="BR69" s="50">
        <v>5</v>
      </c>
      <c r="BS69" s="58">
        <v>4</v>
      </c>
      <c r="BT69" s="58">
        <v>4</v>
      </c>
      <c r="BU69" s="37">
        <v>3</v>
      </c>
      <c r="BV69" s="50">
        <v>6</v>
      </c>
      <c r="BW69" s="58">
        <v>9</v>
      </c>
      <c r="BX69" s="58">
        <v>12</v>
      </c>
      <c r="BY69" s="37">
        <v>6</v>
      </c>
      <c r="BZ69" s="50">
        <v>7</v>
      </c>
      <c r="CA69" s="58">
        <v>10</v>
      </c>
      <c r="CB69" s="58">
        <v>12</v>
      </c>
      <c r="CC69" s="37">
        <v>10</v>
      </c>
      <c r="CD69" s="50">
        <v>8</v>
      </c>
      <c r="CE69" s="58">
        <v>6</v>
      </c>
      <c r="CF69" s="58">
        <v>6.429302431</v>
      </c>
      <c r="CG69" s="37">
        <v>4.4285902909999999</v>
      </c>
      <c r="CH69" s="50">
        <v>4.4792056169999999</v>
      </c>
      <c r="CI69" s="58">
        <v>4.4774913940000003</v>
      </c>
      <c r="CJ69" s="58">
        <v>5.4690774390000003</v>
      </c>
      <c r="CK69" s="37">
        <v>4</v>
      </c>
      <c r="CL69" s="50">
        <v>5</v>
      </c>
      <c r="CM69" s="58">
        <v>8</v>
      </c>
      <c r="CN69" s="58">
        <v>7</v>
      </c>
      <c r="CO69" s="37">
        <v>6</v>
      </c>
      <c r="CP69" s="50">
        <v>5</v>
      </c>
      <c r="CQ69" s="58">
        <v>14</v>
      </c>
      <c r="CR69" s="58">
        <v>14</v>
      </c>
      <c r="CS69" s="37">
        <v>10</v>
      </c>
      <c r="CT69" s="50">
        <v>13</v>
      </c>
      <c r="CU69" s="58">
        <v>16</v>
      </c>
      <c r="CV69" s="58">
        <v>17</v>
      </c>
      <c r="CW69" s="37">
        <v>15</v>
      </c>
      <c r="CX69" s="50">
        <v>16</v>
      </c>
      <c r="CY69" s="58">
        <v>19</v>
      </c>
      <c r="CZ69" s="58">
        <v>21</v>
      </c>
      <c r="DA69" s="37">
        <v>21</v>
      </c>
      <c r="DB69" s="50">
        <v>20</v>
      </c>
      <c r="DC69" s="58">
        <v>24</v>
      </c>
      <c r="DD69" s="58">
        <v>27</v>
      </c>
      <c r="DE69" s="37">
        <v>22</v>
      </c>
      <c r="DF69" s="50">
        <v>22</v>
      </c>
      <c r="DG69" s="58">
        <v>18</v>
      </c>
      <c r="DH69" s="58">
        <v>17</v>
      </c>
      <c r="DI69" s="70">
        <v>15</v>
      </c>
      <c r="DJ69" s="50">
        <v>21.570957069999999</v>
      </c>
      <c r="DK69" s="58">
        <v>23.586402589999999</v>
      </c>
      <c r="DL69" s="58">
        <v>25.27882834</v>
      </c>
      <c r="DM69" s="37">
        <v>24.325228419999998</v>
      </c>
      <c r="DN69" s="50">
        <v>24.842478710000002</v>
      </c>
      <c r="DO69" s="58">
        <v>21.538588000000001</v>
      </c>
      <c r="DP69" s="58">
        <v>25.014301809999999</v>
      </c>
      <c r="DQ69" s="37"/>
    </row>
    <row r="70" spans="1:121" x14ac:dyDescent="0.2">
      <c r="A70" s="6" t="s">
        <v>56</v>
      </c>
      <c r="B70" s="50">
        <v>0.94577001100000002</v>
      </c>
      <c r="C70" s="58">
        <v>0.94507803400000001</v>
      </c>
      <c r="D70" s="58">
        <v>0.94502527999999997</v>
      </c>
      <c r="E70" s="37">
        <v>0.94469291899999996</v>
      </c>
      <c r="F70" s="50">
        <v>0.94400947300000004</v>
      </c>
      <c r="G70" s="58">
        <v>0.94299098800000003</v>
      </c>
      <c r="H70" s="58">
        <v>0.94285501299999996</v>
      </c>
      <c r="I70" s="37">
        <v>0.94264381600000002</v>
      </c>
      <c r="J70" s="50">
        <v>0.94231257700000004</v>
      </c>
      <c r="K70" s="58">
        <v>0</v>
      </c>
      <c r="L70" s="58">
        <v>0</v>
      </c>
      <c r="M70" s="37">
        <v>0</v>
      </c>
      <c r="N70" s="50">
        <v>0</v>
      </c>
      <c r="O70" s="58">
        <v>0</v>
      </c>
      <c r="P70" s="58">
        <v>0</v>
      </c>
      <c r="Q70" s="37">
        <v>0</v>
      </c>
      <c r="R70" s="50">
        <v>1.911611427</v>
      </c>
      <c r="S70" s="58">
        <v>1.911206459</v>
      </c>
      <c r="T70" s="58">
        <v>0.95220103499999997</v>
      </c>
      <c r="U70" s="37">
        <v>0.95335397200000005</v>
      </c>
      <c r="V70" s="50">
        <v>0.96640631899999996</v>
      </c>
      <c r="W70" s="58">
        <v>0.96604761900000002</v>
      </c>
      <c r="X70" s="58">
        <v>0.952191279</v>
      </c>
      <c r="Y70" s="37">
        <v>0.93382624299999994</v>
      </c>
      <c r="Z70" s="50">
        <v>0.95172252499999999</v>
      </c>
      <c r="AA70" s="58">
        <v>0.95048184999999996</v>
      </c>
      <c r="AB70" s="58">
        <v>0.94886809500000002</v>
      </c>
      <c r="AC70" s="37">
        <v>1.8650319230000001</v>
      </c>
      <c r="AD70" s="50">
        <v>2.801881276</v>
      </c>
      <c r="AE70" s="58">
        <v>1.899434157</v>
      </c>
      <c r="AF70" s="58">
        <v>1.9015304310000001</v>
      </c>
      <c r="AG70" s="37">
        <v>0</v>
      </c>
      <c r="AH70" s="50">
        <v>0.95787210300000003</v>
      </c>
      <c r="AI70" s="58">
        <v>1.930701456</v>
      </c>
      <c r="AJ70" s="58">
        <v>1.875723872</v>
      </c>
      <c r="AK70" s="37">
        <v>1.8499954839999999</v>
      </c>
      <c r="AL70" s="50">
        <v>1.8418237470000001</v>
      </c>
      <c r="AM70" s="58">
        <v>2.628972079</v>
      </c>
      <c r="AN70" s="58">
        <v>1.6293266280000001</v>
      </c>
      <c r="AO70" s="37">
        <v>0.65216526100000005</v>
      </c>
      <c r="AP70" s="50">
        <v>0.64159635999999998</v>
      </c>
      <c r="AQ70" s="58">
        <v>1.608336582</v>
      </c>
      <c r="AR70" s="58">
        <v>1.6179692139999999</v>
      </c>
      <c r="AS70" s="37">
        <v>1.5443926320000001</v>
      </c>
      <c r="AT70" s="50">
        <v>1.6263530930000001</v>
      </c>
      <c r="AU70" s="58">
        <v>1.6404869049999999</v>
      </c>
      <c r="AV70" s="58">
        <v>1.648591388</v>
      </c>
      <c r="AW70" s="37">
        <v>0.90112937199999998</v>
      </c>
      <c r="AX70" s="50">
        <v>0.91247260900000005</v>
      </c>
      <c r="AY70" s="58">
        <v>0.86327139600000002</v>
      </c>
      <c r="AZ70" s="58">
        <v>0</v>
      </c>
      <c r="BA70" s="37">
        <v>0</v>
      </c>
      <c r="BB70" s="50">
        <v>0</v>
      </c>
      <c r="BC70" s="58">
        <v>0</v>
      </c>
      <c r="BD70" s="58">
        <v>0</v>
      </c>
      <c r="BE70" s="37">
        <v>2.5280419350000001</v>
      </c>
      <c r="BF70" s="50">
        <v>2.4590998050000001</v>
      </c>
      <c r="BG70" s="58">
        <v>4.1779528460000002</v>
      </c>
      <c r="BH70" s="58">
        <v>2.560969101</v>
      </c>
      <c r="BI70" s="37">
        <v>2.5047077899999999</v>
      </c>
      <c r="BJ70" s="50">
        <v>2</v>
      </c>
      <c r="BK70" s="58">
        <v>1</v>
      </c>
      <c r="BL70" s="58">
        <v>2</v>
      </c>
      <c r="BM70" s="37">
        <v>2</v>
      </c>
      <c r="BN70" s="50">
        <v>0</v>
      </c>
      <c r="BO70" s="58">
        <v>8</v>
      </c>
      <c r="BP70" s="58">
        <v>10</v>
      </c>
      <c r="BQ70" s="37">
        <v>6</v>
      </c>
      <c r="BR70" s="50">
        <v>3.3809559070000001</v>
      </c>
      <c r="BS70" s="58">
        <v>3.287356677</v>
      </c>
      <c r="BT70" s="58">
        <v>3.2118923559999999</v>
      </c>
      <c r="BU70" s="37">
        <v>3.1155224989999999</v>
      </c>
      <c r="BV70" s="50">
        <v>3.1365387299999998</v>
      </c>
      <c r="BW70" s="58">
        <v>4.4685854960000002</v>
      </c>
      <c r="BX70" s="58">
        <v>5.4524848019999999</v>
      </c>
      <c r="BY70" s="37">
        <v>5.4775533679999997</v>
      </c>
      <c r="BZ70" s="50">
        <v>8.5471345989999996</v>
      </c>
      <c r="CA70" s="58">
        <v>10.533765949999999</v>
      </c>
      <c r="CB70" s="58">
        <v>11.580662999999999</v>
      </c>
      <c r="CC70" s="37">
        <v>13.6143982</v>
      </c>
      <c r="CD70" s="50">
        <v>9.8849753820000004</v>
      </c>
      <c r="CE70" s="58">
        <v>10.90010401</v>
      </c>
      <c r="CF70" s="58">
        <v>10.902289079999999</v>
      </c>
      <c r="CG70" s="37">
        <v>12.885711880000001</v>
      </c>
      <c r="CH70" s="50">
        <v>7.9215154329999997</v>
      </c>
      <c r="CI70" s="58">
        <v>9.4774913939999994</v>
      </c>
      <c r="CJ70" s="58">
        <v>14.46907744</v>
      </c>
      <c r="CK70" s="37">
        <v>16.464159949999999</v>
      </c>
      <c r="CL70" s="50">
        <v>7.8874757600000001</v>
      </c>
      <c r="CM70" s="58">
        <v>10.43367939</v>
      </c>
      <c r="CN70" s="58">
        <v>8.4063582839999995</v>
      </c>
      <c r="CO70" s="37">
        <v>10.385103880000001</v>
      </c>
      <c r="CP70" s="50">
        <v>13.247018349999999</v>
      </c>
      <c r="CQ70" s="58">
        <v>11.243287260000001</v>
      </c>
      <c r="CR70" s="58">
        <v>11.240075989999999</v>
      </c>
      <c r="CS70" s="37">
        <v>14.38427383</v>
      </c>
      <c r="CT70" s="50">
        <v>12.206483950000001</v>
      </c>
      <c r="CU70" s="58">
        <v>14.213708110000001</v>
      </c>
      <c r="CV70" s="58">
        <v>17.21917573</v>
      </c>
      <c r="CW70" s="37">
        <v>15.372841080000001</v>
      </c>
      <c r="CX70" s="50">
        <v>15.35541782</v>
      </c>
      <c r="CY70" s="58">
        <v>17</v>
      </c>
      <c r="CZ70" s="58">
        <v>17</v>
      </c>
      <c r="DA70" s="37">
        <v>11</v>
      </c>
      <c r="DB70" s="50">
        <v>12</v>
      </c>
      <c r="DC70" s="58">
        <v>14</v>
      </c>
      <c r="DD70" s="58">
        <v>14</v>
      </c>
      <c r="DE70" s="37">
        <v>12</v>
      </c>
      <c r="DF70" s="50">
        <v>13</v>
      </c>
      <c r="DG70" s="58">
        <v>14</v>
      </c>
      <c r="DH70" s="58">
        <v>17</v>
      </c>
      <c r="DI70" s="70">
        <v>31</v>
      </c>
      <c r="DJ70" s="50">
        <v>39.747418779999997</v>
      </c>
      <c r="DK70" s="58">
        <v>38.851034110000001</v>
      </c>
      <c r="DL70" s="58">
        <v>44.706395929999999</v>
      </c>
      <c r="DM70" s="37">
        <v>40.708355760000003</v>
      </c>
      <c r="DN70" s="50">
        <v>38.954841070000001</v>
      </c>
      <c r="DO70" s="58">
        <v>35.758579609999998</v>
      </c>
      <c r="DP70" s="58">
        <v>32.973609869999997</v>
      </c>
      <c r="DQ70" s="37"/>
    </row>
    <row r="71" spans="1:121" x14ac:dyDescent="0.2">
      <c r="A71" s="6" t="s">
        <v>57</v>
      </c>
      <c r="B71" s="50">
        <v>20.772429509999998</v>
      </c>
      <c r="C71" s="58">
        <v>21.71792713</v>
      </c>
      <c r="D71" s="58">
        <v>21.710211170000001</v>
      </c>
      <c r="E71" s="37">
        <v>22.670843770000001</v>
      </c>
      <c r="F71" s="50">
        <v>22.655244809999999</v>
      </c>
      <c r="G71" s="58">
        <v>20.78328758</v>
      </c>
      <c r="H71" s="58">
        <v>20.7710756</v>
      </c>
      <c r="I71" s="37">
        <v>18.87027505</v>
      </c>
      <c r="J71" s="50">
        <v>21.663173660000002</v>
      </c>
      <c r="K71" s="58">
        <v>22.645331980000002</v>
      </c>
      <c r="L71" s="58">
        <v>20.77122215</v>
      </c>
      <c r="M71" s="37">
        <v>17.048739770000001</v>
      </c>
      <c r="N71" s="50">
        <v>17.129054589999999</v>
      </c>
      <c r="O71" s="58">
        <v>12.277759339999999</v>
      </c>
      <c r="P71" s="58">
        <v>12.2857685</v>
      </c>
      <c r="Q71" s="37">
        <v>13.27324683</v>
      </c>
      <c r="R71" s="50">
        <v>15.14109786</v>
      </c>
      <c r="S71" s="58">
        <v>17.97459619</v>
      </c>
      <c r="T71" s="58">
        <v>19.963364290000001</v>
      </c>
      <c r="U71" s="37">
        <v>18.05802881</v>
      </c>
      <c r="V71" s="50">
        <v>18.019024529999999</v>
      </c>
      <c r="W71" s="58">
        <v>18.051421739999999</v>
      </c>
      <c r="X71" s="58">
        <v>19.87241573</v>
      </c>
      <c r="Y71" s="37">
        <v>18.927243520000001</v>
      </c>
      <c r="Z71" s="50">
        <v>20.780043729999999</v>
      </c>
      <c r="AA71" s="58">
        <v>22.58847583</v>
      </c>
      <c r="AB71" s="58">
        <v>21.532246050000001</v>
      </c>
      <c r="AC71" s="37">
        <v>23.567021669999999</v>
      </c>
      <c r="AD71" s="50">
        <v>24.49389833</v>
      </c>
      <c r="AE71" s="58">
        <v>27.413211990000001</v>
      </c>
      <c r="AF71" s="58">
        <v>27.351763380000001</v>
      </c>
      <c r="AG71" s="37">
        <v>17.876713609999999</v>
      </c>
      <c r="AH71" s="50">
        <v>21.786739019999999</v>
      </c>
      <c r="AI71" s="58">
        <v>25.77812467</v>
      </c>
      <c r="AJ71" s="58">
        <v>25.8779705</v>
      </c>
      <c r="AK71" s="37">
        <v>22.94771051</v>
      </c>
      <c r="AL71" s="50">
        <v>24.758727539999999</v>
      </c>
      <c r="AM71" s="58">
        <v>27.194085000000001</v>
      </c>
      <c r="AN71" s="58">
        <v>25.087397880000001</v>
      </c>
      <c r="AO71" s="37">
        <v>21.10530975</v>
      </c>
      <c r="AP71" s="50">
        <v>22.144206780000001</v>
      </c>
      <c r="AQ71" s="58">
        <v>25.617944720000001</v>
      </c>
      <c r="AR71" s="58">
        <v>24.261630740000001</v>
      </c>
      <c r="AS71" s="37">
        <v>24.551071480000001</v>
      </c>
      <c r="AT71" s="50">
        <v>26.254806030000001</v>
      </c>
      <c r="AU71" s="58">
        <v>26.49831799</v>
      </c>
      <c r="AV71" s="58">
        <v>23.047970500000002</v>
      </c>
      <c r="AW71" s="37">
        <v>28.46891372</v>
      </c>
      <c r="AX71" s="50">
        <v>26.08130886</v>
      </c>
      <c r="AY71" s="58">
        <v>24.51555106</v>
      </c>
      <c r="AZ71" s="58">
        <v>22.37626435</v>
      </c>
      <c r="BA71" s="37">
        <v>23.076924009999999</v>
      </c>
      <c r="BB71" s="50">
        <v>23.969479</v>
      </c>
      <c r="BC71" s="58">
        <v>25.872039440000002</v>
      </c>
      <c r="BD71" s="58">
        <v>25.640796290000001</v>
      </c>
      <c r="BE71" s="37">
        <v>26.690748110000001</v>
      </c>
      <c r="BF71" s="50">
        <v>44.906566519999998</v>
      </c>
      <c r="BG71" s="58">
        <v>49.38903174</v>
      </c>
      <c r="BH71" s="58">
        <v>39.491406990000002</v>
      </c>
      <c r="BI71" s="37">
        <v>36.90248948</v>
      </c>
      <c r="BJ71" s="50">
        <v>30</v>
      </c>
      <c r="BK71" s="58">
        <v>34</v>
      </c>
      <c r="BL71" s="58">
        <v>36</v>
      </c>
      <c r="BM71" s="37">
        <v>40</v>
      </c>
      <c r="BN71" s="50">
        <v>49</v>
      </c>
      <c r="BO71" s="58">
        <v>49.583751919999997</v>
      </c>
      <c r="BP71" s="58">
        <v>47.582335639999997</v>
      </c>
      <c r="BQ71" s="37">
        <v>34.575815130000002</v>
      </c>
      <c r="BR71" s="50">
        <v>50.5656678</v>
      </c>
      <c r="BS71" s="58">
        <v>49.593259580000002</v>
      </c>
      <c r="BT71" s="58">
        <v>57.595890820000001</v>
      </c>
      <c r="BU71" s="37">
        <v>61.584963549999998</v>
      </c>
      <c r="BV71" s="50">
        <v>76.101422400000004</v>
      </c>
      <c r="BW71" s="58">
        <v>82.121578220000004</v>
      </c>
      <c r="BX71" s="58">
        <v>81.682420590000007</v>
      </c>
      <c r="BY71" s="37">
        <v>72.053929429999997</v>
      </c>
      <c r="BZ71" s="50">
        <v>81.406725719999997</v>
      </c>
      <c r="CA71" s="58">
        <v>93.438465070000007</v>
      </c>
      <c r="CB71" s="58">
        <v>94.426160499999995</v>
      </c>
      <c r="CC71" s="37">
        <v>96.37698494</v>
      </c>
      <c r="CD71" s="50">
        <v>108.9104213</v>
      </c>
      <c r="CE71" s="58">
        <v>118.9570033</v>
      </c>
      <c r="CF71" s="58">
        <v>119.56547209999999</v>
      </c>
      <c r="CG71" s="37">
        <v>105.94290650000001</v>
      </c>
      <c r="CH71" s="50">
        <v>114.2021632</v>
      </c>
      <c r="CI71" s="58">
        <v>124.7322953</v>
      </c>
      <c r="CJ71" s="58">
        <v>129.70992609999999</v>
      </c>
      <c r="CK71" s="37">
        <v>112.16971599999999</v>
      </c>
      <c r="CL71" s="50">
        <v>114.7749515</v>
      </c>
      <c r="CM71" s="58">
        <v>126.7805276</v>
      </c>
      <c r="CN71" s="58">
        <v>139.25218520000001</v>
      </c>
      <c r="CO71" s="37">
        <v>136.85553659999999</v>
      </c>
      <c r="CP71" s="50">
        <v>142.06138580000001</v>
      </c>
      <c r="CQ71" s="58">
        <v>145.6394196</v>
      </c>
      <c r="CR71" s="58">
        <v>148.76262399999999</v>
      </c>
      <c r="CS71" s="37">
        <v>137.6941463</v>
      </c>
      <c r="CT71" s="50">
        <v>169.71613809999999</v>
      </c>
      <c r="CU71" s="58">
        <v>178.36681759999999</v>
      </c>
      <c r="CV71" s="58">
        <v>154.3667112</v>
      </c>
      <c r="CW71" s="37">
        <v>145.37284109999999</v>
      </c>
      <c r="CX71" s="50">
        <v>154</v>
      </c>
      <c r="CY71" s="58">
        <v>170</v>
      </c>
      <c r="CZ71" s="58">
        <v>147.35638510000001</v>
      </c>
      <c r="DA71" s="37">
        <v>144</v>
      </c>
      <c r="DB71" s="50">
        <v>148.36401889999999</v>
      </c>
      <c r="DC71" s="58">
        <v>158.35502489999999</v>
      </c>
      <c r="DD71" s="58">
        <v>156.2113133</v>
      </c>
      <c r="DE71" s="37">
        <v>150.34054689999999</v>
      </c>
      <c r="DF71" s="50">
        <v>184.33725050000001</v>
      </c>
      <c r="DG71" s="58">
        <v>207.3109322</v>
      </c>
      <c r="DH71" s="58">
        <v>210.29538679999999</v>
      </c>
      <c r="DI71" s="70">
        <v>213.55370719999999</v>
      </c>
      <c r="DJ71" s="50">
        <v>232.36179989999999</v>
      </c>
      <c r="DK71" s="58">
        <v>220.86241759999999</v>
      </c>
      <c r="DL71" s="58">
        <v>231.19819219999999</v>
      </c>
      <c r="DM71" s="37">
        <v>213.91199639999999</v>
      </c>
      <c r="DN71" s="50">
        <v>221.8245719</v>
      </c>
      <c r="DO71" s="58">
        <v>223.0291277</v>
      </c>
      <c r="DP71" s="58">
        <v>217.86673289999999</v>
      </c>
      <c r="DQ71" s="37"/>
    </row>
    <row r="72" spans="1:121" x14ac:dyDescent="0.2">
      <c r="A72" s="6" t="s">
        <v>97</v>
      </c>
      <c r="B72" s="50">
        <v>23.544615180000001</v>
      </c>
      <c r="C72" s="58">
        <v>18.834736979999999</v>
      </c>
      <c r="D72" s="58">
        <v>18.832347500000001</v>
      </c>
      <c r="E72" s="37">
        <v>16.932425850000001</v>
      </c>
      <c r="F72" s="50">
        <v>16.936789780000002</v>
      </c>
      <c r="G72" s="58">
        <v>15.023605269999999</v>
      </c>
      <c r="H72" s="58">
        <v>15.868791160000001</v>
      </c>
      <c r="I72" s="37">
        <v>15.85974957</v>
      </c>
      <c r="J72" s="50">
        <v>15.85283596</v>
      </c>
      <c r="K72" s="58">
        <v>13.024567680000001</v>
      </c>
      <c r="L72" s="58">
        <v>12.12094699</v>
      </c>
      <c r="M72" s="37">
        <v>9.3180250000000004</v>
      </c>
      <c r="N72" s="50">
        <v>10.354398379999999</v>
      </c>
      <c r="O72" s="58">
        <v>10.310512299999999</v>
      </c>
      <c r="P72" s="58">
        <v>10.35404956</v>
      </c>
      <c r="Q72" s="37">
        <v>11.26613051</v>
      </c>
      <c r="R72" s="50">
        <v>9.3863107019999994</v>
      </c>
      <c r="S72" s="58">
        <v>9.3333511659999999</v>
      </c>
      <c r="T72" s="58">
        <v>9.3301836629999997</v>
      </c>
      <c r="U72" s="37">
        <v>9.2493650570000003</v>
      </c>
      <c r="V72" s="50">
        <v>8.3986277149999999</v>
      </c>
      <c r="W72" s="58">
        <v>8.3755981219999995</v>
      </c>
      <c r="X72" s="58">
        <v>5.5401075759999996</v>
      </c>
      <c r="Y72" s="37">
        <v>7.4668754890000004</v>
      </c>
      <c r="Z72" s="50">
        <v>6.4550098260000004</v>
      </c>
      <c r="AA72" s="58">
        <v>5.5225553730000003</v>
      </c>
      <c r="AB72" s="58">
        <v>6.3792919159999997</v>
      </c>
      <c r="AC72" s="37">
        <v>5.4583621359999999</v>
      </c>
      <c r="AD72" s="50">
        <v>5.384858973</v>
      </c>
      <c r="AE72" s="58">
        <v>5.3637927879999996</v>
      </c>
      <c r="AF72" s="58">
        <v>4.464568613</v>
      </c>
      <c r="AG72" s="37">
        <v>5.4106879299999999</v>
      </c>
      <c r="AH72" s="50">
        <v>4.5000090090000002</v>
      </c>
      <c r="AI72" s="58">
        <v>5.5068828419999996</v>
      </c>
      <c r="AJ72" s="58">
        <v>5.0617415499999998</v>
      </c>
      <c r="AK72" s="37">
        <v>4.0339976310000001</v>
      </c>
      <c r="AL72" s="50">
        <v>3.9955704889999999</v>
      </c>
      <c r="AM72" s="58">
        <v>3.8131536490000002</v>
      </c>
      <c r="AN72" s="58">
        <v>3.5340639949999999</v>
      </c>
      <c r="AO72" s="37">
        <v>1.563605307</v>
      </c>
      <c r="AP72" s="50">
        <v>0.80458559399999996</v>
      </c>
      <c r="AQ72" s="58">
        <v>2.5796692229999998</v>
      </c>
      <c r="AR72" s="58">
        <v>2.619698638</v>
      </c>
      <c r="AS72" s="37">
        <v>2.551511519</v>
      </c>
      <c r="AT72" s="50">
        <v>4.0901897219999999</v>
      </c>
      <c r="AU72" s="58">
        <v>3.3908238769999999</v>
      </c>
      <c r="AV72" s="58">
        <v>5.29916564</v>
      </c>
      <c r="AW72" s="37">
        <v>4.3896924349999997</v>
      </c>
      <c r="AX72" s="50">
        <v>6.3809519190000001</v>
      </c>
      <c r="AY72" s="58">
        <v>5.8781758369999997</v>
      </c>
      <c r="AZ72" s="58">
        <v>6.5616038579999998</v>
      </c>
      <c r="BA72" s="37">
        <v>7.1875234060000004</v>
      </c>
      <c r="BB72" s="50">
        <v>7.2396761329999997</v>
      </c>
      <c r="BC72" s="58">
        <v>7.2989080910000004</v>
      </c>
      <c r="BD72" s="58">
        <v>4.8816596600000004</v>
      </c>
      <c r="BE72" s="37">
        <v>6.7707615069999996</v>
      </c>
      <c r="BF72" s="50">
        <v>9.3581071809999994</v>
      </c>
      <c r="BG72" s="58">
        <v>11.066092599999999</v>
      </c>
      <c r="BH72" s="58">
        <v>12.63531614</v>
      </c>
      <c r="BI72" s="37">
        <v>11.67430631</v>
      </c>
      <c r="BJ72" s="50">
        <v>10</v>
      </c>
      <c r="BK72" s="58">
        <v>11</v>
      </c>
      <c r="BL72" s="58">
        <v>12</v>
      </c>
      <c r="BM72" s="37">
        <v>13</v>
      </c>
      <c r="BN72" s="50">
        <v>18</v>
      </c>
      <c r="BO72" s="58">
        <v>19</v>
      </c>
      <c r="BP72" s="58">
        <v>26</v>
      </c>
      <c r="BQ72" s="37">
        <v>23</v>
      </c>
      <c r="BR72" s="50">
        <v>26</v>
      </c>
      <c r="BS72" s="58">
        <v>35</v>
      </c>
      <c r="BT72" s="58">
        <v>33</v>
      </c>
      <c r="BU72" s="37">
        <v>34.371840829999996</v>
      </c>
      <c r="BV72" s="50">
        <v>33.378846240000001</v>
      </c>
      <c r="BW72" s="58">
        <v>36.36714637</v>
      </c>
      <c r="BX72" s="58">
        <v>41.363121200000002</v>
      </c>
      <c r="BY72" s="37">
        <v>43.36938834</v>
      </c>
      <c r="BZ72" s="50">
        <v>46.424522430000003</v>
      </c>
      <c r="CA72" s="58">
        <v>58.930379700000003</v>
      </c>
      <c r="CB72" s="58">
        <v>63.928135500000003</v>
      </c>
      <c r="CC72" s="37">
        <v>71.906358990000001</v>
      </c>
      <c r="CD72" s="50">
        <v>74.418498369999995</v>
      </c>
      <c r="CE72" s="58">
        <v>84.900104010000007</v>
      </c>
      <c r="CF72" s="58">
        <v>89.902289080000003</v>
      </c>
      <c r="CG72" s="37">
        <v>100.8857119</v>
      </c>
      <c r="CH72" s="50">
        <v>121.9584112</v>
      </c>
      <c r="CI72" s="58">
        <v>126.9549828</v>
      </c>
      <c r="CJ72" s="58">
        <v>130.4072323</v>
      </c>
      <c r="CK72" s="37">
        <v>137.92831989999999</v>
      </c>
      <c r="CL72" s="50">
        <v>122.8373552</v>
      </c>
      <c r="CM72" s="58">
        <v>119.30103819999999</v>
      </c>
      <c r="CN72" s="58">
        <v>117.8127166</v>
      </c>
      <c r="CO72" s="37">
        <v>105.77020779999999</v>
      </c>
      <c r="CP72" s="50">
        <v>105.7977199</v>
      </c>
      <c r="CQ72" s="58">
        <v>113.7753251</v>
      </c>
      <c r="CR72" s="58">
        <v>96.762624040000006</v>
      </c>
      <c r="CS72" s="37">
        <v>95.15282148</v>
      </c>
      <c r="CT72" s="50">
        <v>88.790345200000004</v>
      </c>
      <c r="CU72" s="58">
        <v>101.4672703</v>
      </c>
      <c r="CV72" s="58">
        <v>102.4668447</v>
      </c>
      <c r="CW72" s="37">
        <v>123.1185232</v>
      </c>
      <c r="CX72" s="50">
        <v>121.4216713</v>
      </c>
      <c r="CY72" s="58">
        <v>127.4209022</v>
      </c>
      <c r="CZ72" s="58">
        <v>116.7819255</v>
      </c>
      <c r="DA72" s="37">
        <v>119.16539299999999</v>
      </c>
      <c r="DB72" s="50">
        <v>127.54813230000001</v>
      </c>
      <c r="DC72" s="58">
        <v>138.9589063</v>
      </c>
      <c r="DD72" s="58">
        <v>152.79264029999999</v>
      </c>
      <c r="DE72" s="37">
        <v>161.31270599999999</v>
      </c>
      <c r="DF72" s="50">
        <v>151.0249598</v>
      </c>
      <c r="DG72" s="58">
        <v>149.43588410000001</v>
      </c>
      <c r="DH72" s="58">
        <v>140.64136859999999</v>
      </c>
      <c r="DI72" s="70">
        <v>125.9348875</v>
      </c>
      <c r="DJ72" s="50">
        <v>155.4485722</v>
      </c>
      <c r="DK72" s="58">
        <v>166.58495400000001</v>
      </c>
      <c r="DL72" s="58">
        <v>170.4846881</v>
      </c>
      <c r="DM72" s="37">
        <v>174.51335349999999</v>
      </c>
      <c r="DN72" s="50">
        <v>194.17464190000001</v>
      </c>
      <c r="DO72" s="58">
        <v>188.1361722</v>
      </c>
      <c r="DP72" s="58">
        <v>199.3448491</v>
      </c>
      <c r="DQ72" s="37"/>
    </row>
    <row r="73" spans="1:121" x14ac:dyDescent="0.2">
      <c r="A73" s="6" t="s">
        <v>58</v>
      </c>
      <c r="B73" s="50">
        <v>0</v>
      </c>
      <c r="C73" s="58">
        <v>0</v>
      </c>
      <c r="D73" s="58">
        <v>0</v>
      </c>
      <c r="E73" s="37">
        <v>0.95267773700000002</v>
      </c>
      <c r="F73" s="50">
        <v>0.95205989999999996</v>
      </c>
      <c r="G73" s="58">
        <v>0.95131147400000005</v>
      </c>
      <c r="H73" s="58">
        <v>1.8842663340000001</v>
      </c>
      <c r="I73" s="37">
        <v>1.8837743760000001</v>
      </c>
      <c r="J73" s="50">
        <v>1.8832126119999999</v>
      </c>
      <c r="K73" s="58">
        <v>1.8828805399999999</v>
      </c>
      <c r="L73" s="58">
        <v>1.8826289810000001</v>
      </c>
      <c r="M73" s="37">
        <v>2.8241540669999998</v>
      </c>
      <c r="N73" s="50">
        <v>2.8530440590000001</v>
      </c>
      <c r="O73" s="58">
        <v>1.930566827</v>
      </c>
      <c r="P73" s="58">
        <v>1.9307232780000001</v>
      </c>
      <c r="Q73" s="37">
        <v>1.9319973969999999</v>
      </c>
      <c r="R73" s="50">
        <v>1.9304363040000001</v>
      </c>
      <c r="S73" s="58">
        <v>3.7850835730000001</v>
      </c>
      <c r="T73" s="58">
        <v>2.905966856</v>
      </c>
      <c r="U73" s="37">
        <v>3.8358991229999999</v>
      </c>
      <c r="V73" s="50">
        <v>3.8337396940000001</v>
      </c>
      <c r="W73" s="58">
        <v>4.7717018109999998</v>
      </c>
      <c r="X73" s="58">
        <v>4.77839612</v>
      </c>
      <c r="Y73" s="37">
        <v>8.5628174210000001</v>
      </c>
      <c r="Z73" s="50">
        <v>9.5583039870000004</v>
      </c>
      <c r="AA73" s="58">
        <v>11.42481961</v>
      </c>
      <c r="AB73" s="58">
        <v>13.249489499999999</v>
      </c>
      <c r="AC73" s="37">
        <v>12.30014074</v>
      </c>
      <c r="AD73" s="50">
        <v>13.297302269999999</v>
      </c>
      <c r="AE73" s="58">
        <v>14.24581862</v>
      </c>
      <c r="AF73" s="58">
        <v>16.155049569999999</v>
      </c>
      <c r="AG73" s="37">
        <v>22.83692018</v>
      </c>
      <c r="AH73" s="50">
        <v>18.060376980000001</v>
      </c>
      <c r="AI73" s="58">
        <v>18.244330170000001</v>
      </c>
      <c r="AJ73" s="58">
        <v>17.708175839999999</v>
      </c>
      <c r="AK73" s="37">
        <v>17.373842109999998</v>
      </c>
      <c r="AL73" s="50">
        <v>19.051049689999999</v>
      </c>
      <c r="AM73" s="58">
        <v>18.6881111</v>
      </c>
      <c r="AN73" s="58">
        <v>18.135703020000001</v>
      </c>
      <c r="AO73" s="37">
        <v>16.824426160000002</v>
      </c>
      <c r="AP73" s="50">
        <v>19.834949479999999</v>
      </c>
      <c r="AQ73" s="58">
        <v>25.28116498</v>
      </c>
      <c r="AR73" s="58">
        <v>26.45894449</v>
      </c>
      <c r="AS73" s="37">
        <v>30.673104970000001</v>
      </c>
      <c r="AT73" s="50">
        <v>29.320005550000001</v>
      </c>
      <c r="AU73" s="58">
        <v>29.619216689999998</v>
      </c>
      <c r="AV73" s="58">
        <v>28.860889409999999</v>
      </c>
      <c r="AW73" s="37">
        <v>34.415516879999998</v>
      </c>
      <c r="AX73" s="50">
        <v>35.537655719999997</v>
      </c>
      <c r="AY73" s="58">
        <v>39.434912830000002</v>
      </c>
      <c r="AZ73" s="58">
        <v>40.877134329999997</v>
      </c>
      <c r="BA73" s="37">
        <v>43.217931970000002</v>
      </c>
      <c r="BB73" s="50">
        <v>42.713526029999997</v>
      </c>
      <c r="BC73" s="58">
        <v>43.081528730000002</v>
      </c>
      <c r="BD73" s="58">
        <v>43.674772930000003</v>
      </c>
      <c r="BE73" s="37">
        <v>48.179468569999997</v>
      </c>
      <c r="BF73" s="50">
        <v>58.318003419999997</v>
      </c>
      <c r="BG73" s="58">
        <v>60.361498009999998</v>
      </c>
      <c r="BH73" s="58">
        <v>81.325009260000002</v>
      </c>
      <c r="BI73" s="37">
        <v>78.9595901</v>
      </c>
      <c r="BJ73" s="50">
        <v>96</v>
      </c>
      <c r="BK73" s="58">
        <v>105</v>
      </c>
      <c r="BL73" s="58">
        <v>98</v>
      </c>
      <c r="BM73" s="37">
        <v>97</v>
      </c>
      <c r="BN73" s="50">
        <v>106</v>
      </c>
      <c r="BO73" s="58">
        <v>104</v>
      </c>
      <c r="BP73" s="58">
        <v>98</v>
      </c>
      <c r="BQ73" s="37">
        <v>98</v>
      </c>
      <c r="BR73" s="50">
        <v>94</v>
      </c>
      <c r="BS73" s="58">
        <v>98</v>
      </c>
      <c r="BT73" s="58">
        <v>98</v>
      </c>
      <c r="BU73" s="37">
        <v>88</v>
      </c>
      <c r="BV73" s="50">
        <v>100</v>
      </c>
      <c r="BW73" s="58">
        <v>100</v>
      </c>
      <c r="BX73" s="58">
        <v>109</v>
      </c>
      <c r="BY73" s="37">
        <v>111</v>
      </c>
      <c r="BZ73" s="50">
        <v>106</v>
      </c>
      <c r="CA73" s="58">
        <v>108</v>
      </c>
      <c r="CB73" s="58">
        <v>112</v>
      </c>
      <c r="CC73" s="37">
        <v>102</v>
      </c>
      <c r="CD73" s="50">
        <v>105</v>
      </c>
      <c r="CE73" s="58">
        <v>112.4188971</v>
      </c>
      <c r="CF73" s="58">
        <v>122</v>
      </c>
      <c r="CG73" s="37">
        <v>141</v>
      </c>
      <c r="CH73" s="50">
        <v>130</v>
      </c>
      <c r="CI73" s="58">
        <v>133</v>
      </c>
      <c r="CJ73" s="58">
        <v>143</v>
      </c>
      <c r="CK73" s="37">
        <v>139.92831989999999</v>
      </c>
      <c r="CL73" s="50">
        <v>137</v>
      </c>
      <c r="CM73" s="58">
        <v>141.8500702</v>
      </c>
      <c r="CN73" s="58">
        <v>145.85738810000001</v>
      </c>
      <c r="CO73" s="37">
        <v>142.8517765</v>
      </c>
      <c r="CP73" s="50">
        <v>151</v>
      </c>
      <c r="CQ73" s="58">
        <v>164.3876625</v>
      </c>
      <c r="CR73" s="58">
        <v>162.38131200000001</v>
      </c>
      <c r="CS73" s="37">
        <v>155.7685477</v>
      </c>
      <c r="CT73" s="50">
        <v>151.0742071</v>
      </c>
      <c r="CU73" s="58">
        <v>165.73363509999999</v>
      </c>
      <c r="CV73" s="58">
        <v>172.7334223</v>
      </c>
      <c r="CW73" s="37">
        <v>167.7456822</v>
      </c>
      <c r="CX73" s="50">
        <v>155.06625339999999</v>
      </c>
      <c r="CY73" s="58">
        <v>163.06567659999999</v>
      </c>
      <c r="CZ73" s="58">
        <v>173.06915530000001</v>
      </c>
      <c r="DA73" s="37">
        <v>178.4435953</v>
      </c>
      <c r="DB73" s="50">
        <v>183.45607559999999</v>
      </c>
      <c r="DC73" s="58">
        <v>177.71004970000001</v>
      </c>
      <c r="DD73" s="58">
        <v>173.7023916</v>
      </c>
      <c r="DE73" s="37">
        <v>174.34054689999999</v>
      </c>
      <c r="DF73" s="50">
        <v>160.6745009</v>
      </c>
      <c r="DG73" s="58">
        <v>159.62186439999999</v>
      </c>
      <c r="DH73" s="58">
        <v>157.59077360000001</v>
      </c>
      <c r="DI73" s="70">
        <v>149.55370719999999</v>
      </c>
      <c r="DJ73" s="50">
        <v>161.59534690000001</v>
      </c>
      <c r="DK73" s="58">
        <v>153.5405671</v>
      </c>
      <c r="DL73" s="58">
        <v>157.5733061</v>
      </c>
      <c r="DM73" s="37">
        <v>154.8680363</v>
      </c>
      <c r="DN73" s="50">
        <v>157.74077930000001</v>
      </c>
      <c r="DO73" s="58">
        <v>151.22895600000001</v>
      </c>
      <c r="DP73" s="58">
        <v>157.42994880000001</v>
      </c>
      <c r="DQ73" s="37"/>
    </row>
    <row r="74" spans="1:121" x14ac:dyDescent="0.2">
      <c r="A74" s="6" t="s">
        <v>98</v>
      </c>
      <c r="B74" s="50">
        <v>0</v>
      </c>
      <c r="C74" s="58">
        <v>0</v>
      </c>
      <c r="D74" s="58">
        <v>0</v>
      </c>
      <c r="E74" s="37">
        <v>0</v>
      </c>
      <c r="F74" s="50">
        <v>0</v>
      </c>
      <c r="G74" s="58">
        <v>0</v>
      </c>
      <c r="H74" s="58">
        <v>0</v>
      </c>
      <c r="I74" s="37">
        <v>0</v>
      </c>
      <c r="J74" s="50">
        <v>0</v>
      </c>
      <c r="K74" s="58">
        <v>0</v>
      </c>
      <c r="L74" s="58">
        <v>0</v>
      </c>
      <c r="M74" s="37">
        <v>0</v>
      </c>
      <c r="N74" s="50">
        <v>0</v>
      </c>
      <c r="O74" s="58">
        <v>0</v>
      </c>
      <c r="P74" s="58">
        <v>0</v>
      </c>
      <c r="Q74" s="37">
        <v>0</v>
      </c>
      <c r="R74" s="50">
        <v>0</v>
      </c>
      <c r="S74" s="58">
        <v>0</v>
      </c>
      <c r="T74" s="58">
        <v>0</v>
      </c>
      <c r="U74" s="37">
        <v>0</v>
      </c>
      <c r="V74" s="50">
        <v>0</v>
      </c>
      <c r="W74" s="58">
        <v>0</v>
      </c>
      <c r="X74" s="58">
        <v>0</v>
      </c>
      <c r="Y74" s="37">
        <v>0</v>
      </c>
      <c r="Z74" s="50">
        <v>0</v>
      </c>
      <c r="AA74" s="58">
        <v>0</v>
      </c>
      <c r="AB74" s="58">
        <v>0</v>
      </c>
      <c r="AC74" s="37">
        <v>0</v>
      </c>
      <c r="AD74" s="50">
        <v>0</v>
      </c>
      <c r="AE74" s="58">
        <v>0.88488026099999995</v>
      </c>
      <c r="AF74" s="58">
        <v>0.88924895199999998</v>
      </c>
      <c r="AG74" s="37">
        <v>0</v>
      </c>
      <c r="AH74" s="50">
        <v>0.87898871499999998</v>
      </c>
      <c r="AI74" s="58">
        <v>3.7475872090000002</v>
      </c>
      <c r="AJ74" s="58">
        <v>4.4738944429999998</v>
      </c>
      <c r="AK74" s="37">
        <v>2.6737382269999999</v>
      </c>
      <c r="AL74" s="50">
        <v>5.9894479110000001</v>
      </c>
      <c r="AM74" s="58">
        <v>6.6993691770000003</v>
      </c>
      <c r="AN74" s="58">
        <v>7.2052845269999999</v>
      </c>
      <c r="AO74" s="37">
        <v>3.7612451120000001</v>
      </c>
      <c r="AP74" s="50">
        <v>5.8015938509999998</v>
      </c>
      <c r="AQ74" s="58">
        <v>7.25077427</v>
      </c>
      <c r="AR74" s="58">
        <v>5.8634771399999996</v>
      </c>
      <c r="AS74" s="37">
        <v>3.356632115</v>
      </c>
      <c r="AT74" s="50">
        <v>1.7371044689999999</v>
      </c>
      <c r="AU74" s="58">
        <v>3.455165209</v>
      </c>
      <c r="AV74" s="58">
        <v>3.4662427820000001</v>
      </c>
      <c r="AW74" s="37">
        <v>2.6003417120000001</v>
      </c>
      <c r="AX74" s="50">
        <v>2.6445901589999998</v>
      </c>
      <c r="AY74" s="58">
        <v>3.5440063390000001</v>
      </c>
      <c r="AZ74" s="58">
        <v>6.0305583179999998</v>
      </c>
      <c r="BA74" s="37">
        <v>6.8250214610000004</v>
      </c>
      <c r="BB74" s="50">
        <v>6.8506698549999996</v>
      </c>
      <c r="BC74" s="58">
        <v>7.6834382840000002</v>
      </c>
      <c r="BD74" s="58">
        <v>6.6814218460000001</v>
      </c>
      <c r="BE74" s="37">
        <v>5.1762719280000002</v>
      </c>
      <c r="BF74" s="50">
        <v>6.0162687730000002</v>
      </c>
      <c r="BG74" s="58">
        <v>6.959521949</v>
      </c>
      <c r="BH74" s="58">
        <v>5.144400461</v>
      </c>
      <c r="BI74" s="37">
        <v>4.2564807519999999</v>
      </c>
      <c r="BJ74" s="50">
        <v>3</v>
      </c>
      <c r="BK74" s="58">
        <v>4</v>
      </c>
      <c r="BL74" s="58">
        <v>5</v>
      </c>
      <c r="BM74" s="37">
        <v>4</v>
      </c>
      <c r="BN74" s="50">
        <v>4</v>
      </c>
      <c r="BO74" s="58">
        <v>4</v>
      </c>
      <c r="BP74" s="58">
        <v>3</v>
      </c>
      <c r="BQ74" s="37">
        <v>3</v>
      </c>
      <c r="BR74" s="50">
        <v>4</v>
      </c>
      <c r="BS74" s="58">
        <v>6</v>
      </c>
      <c r="BT74" s="58">
        <v>6</v>
      </c>
      <c r="BU74" s="37">
        <v>5</v>
      </c>
      <c r="BV74" s="50">
        <v>5</v>
      </c>
      <c r="BW74" s="58">
        <v>7</v>
      </c>
      <c r="BX74" s="58">
        <v>8</v>
      </c>
      <c r="BY74" s="37">
        <v>6</v>
      </c>
      <c r="BZ74" s="50">
        <v>7</v>
      </c>
      <c r="CA74" s="58">
        <v>7</v>
      </c>
      <c r="CB74" s="58">
        <v>7</v>
      </c>
      <c r="CC74" s="37">
        <v>6</v>
      </c>
      <c r="CD74" s="50">
        <v>7</v>
      </c>
      <c r="CE74" s="58">
        <v>9</v>
      </c>
      <c r="CF74" s="58">
        <v>8</v>
      </c>
      <c r="CG74" s="37">
        <v>8</v>
      </c>
      <c r="CH74" s="50">
        <v>8</v>
      </c>
      <c r="CI74" s="58">
        <v>8</v>
      </c>
      <c r="CJ74" s="58">
        <v>8</v>
      </c>
      <c r="CK74" s="37">
        <v>5</v>
      </c>
      <c r="CL74" s="50">
        <v>6</v>
      </c>
      <c r="CM74" s="58">
        <v>8</v>
      </c>
      <c r="CN74" s="58">
        <v>6</v>
      </c>
      <c r="CO74" s="37">
        <v>4</v>
      </c>
      <c r="CP74" s="50">
        <v>3</v>
      </c>
      <c r="CQ74" s="58">
        <v>4</v>
      </c>
      <c r="CR74" s="58">
        <v>4</v>
      </c>
      <c r="CS74" s="37">
        <v>4</v>
      </c>
      <c r="CT74" s="50">
        <v>5</v>
      </c>
      <c r="CU74" s="58">
        <v>7</v>
      </c>
      <c r="CV74" s="58">
        <v>7</v>
      </c>
      <c r="CW74" s="37">
        <v>7</v>
      </c>
      <c r="CX74" s="50">
        <v>8</v>
      </c>
      <c r="CY74" s="58">
        <v>8</v>
      </c>
      <c r="CZ74" s="58">
        <v>12</v>
      </c>
      <c r="DA74" s="37">
        <v>12</v>
      </c>
      <c r="DB74" s="50">
        <v>12</v>
      </c>
      <c r="DC74" s="58">
        <v>13</v>
      </c>
      <c r="DD74" s="58">
        <v>13</v>
      </c>
      <c r="DE74" s="37">
        <v>13</v>
      </c>
      <c r="DF74" s="50">
        <v>14</v>
      </c>
      <c r="DG74" s="58">
        <v>14</v>
      </c>
      <c r="DH74" s="58">
        <v>14.295386799999999</v>
      </c>
      <c r="DI74" s="70">
        <v>14.27685361</v>
      </c>
      <c r="DJ74" s="50">
        <v>17.239449260000001</v>
      </c>
      <c r="DK74" s="58">
        <v>13.345649330000001</v>
      </c>
      <c r="DL74" s="58">
        <v>13.685314679999999</v>
      </c>
      <c r="DM74" s="37">
        <v>14.54597852</v>
      </c>
      <c r="DN74" s="50">
        <v>13.0711928</v>
      </c>
      <c r="DO74" s="58">
        <v>13.351183000000001</v>
      </c>
      <c r="DP74" s="58">
        <v>13.380799420000001</v>
      </c>
      <c r="DQ74" s="37"/>
    </row>
    <row r="75" spans="1:121" x14ac:dyDescent="0.2">
      <c r="A75" s="5" t="str">
        <f>VLOOKUP("&lt;Zeilentitel_9&gt;",Uebersetzungen!$B$3:$E$98,Uebersetzungen!$B$2+1,FALSE)</f>
        <v>Region Plessur</v>
      </c>
      <c r="B75" s="49">
        <v>29</v>
      </c>
      <c r="C75" s="57">
        <v>21</v>
      </c>
      <c r="D75" s="57">
        <v>26</v>
      </c>
      <c r="E75" s="39">
        <v>25</v>
      </c>
      <c r="F75" s="49">
        <v>28</v>
      </c>
      <c r="G75" s="57">
        <v>25</v>
      </c>
      <c r="H75" s="57">
        <v>27</v>
      </c>
      <c r="I75" s="39">
        <v>30</v>
      </c>
      <c r="J75" s="49">
        <v>33</v>
      </c>
      <c r="K75" s="57">
        <v>32</v>
      </c>
      <c r="L75" s="57">
        <v>28</v>
      </c>
      <c r="M75" s="39">
        <v>29</v>
      </c>
      <c r="N75" s="49">
        <v>29</v>
      </c>
      <c r="O75" s="57">
        <v>27</v>
      </c>
      <c r="P75" s="57">
        <v>28</v>
      </c>
      <c r="Q75" s="39">
        <v>29</v>
      </c>
      <c r="R75" s="49">
        <v>28</v>
      </c>
      <c r="S75" s="57">
        <v>26</v>
      </c>
      <c r="T75" s="57">
        <v>23</v>
      </c>
      <c r="U75" s="39">
        <v>24</v>
      </c>
      <c r="V75" s="49">
        <v>25</v>
      </c>
      <c r="W75" s="57">
        <v>28</v>
      </c>
      <c r="X75" s="57">
        <v>32</v>
      </c>
      <c r="Y75" s="39">
        <v>28</v>
      </c>
      <c r="Z75" s="49">
        <v>33</v>
      </c>
      <c r="AA75" s="57">
        <v>27</v>
      </c>
      <c r="AB75" s="57">
        <v>30</v>
      </c>
      <c r="AC75" s="39">
        <v>28</v>
      </c>
      <c r="AD75" s="49">
        <v>29</v>
      </c>
      <c r="AE75" s="57">
        <v>33</v>
      </c>
      <c r="AF75" s="57">
        <v>32</v>
      </c>
      <c r="AG75" s="39">
        <v>33</v>
      </c>
      <c r="AH75" s="49">
        <v>32</v>
      </c>
      <c r="AI75" s="57">
        <v>32</v>
      </c>
      <c r="AJ75" s="57">
        <v>35</v>
      </c>
      <c r="AK75" s="39">
        <v>38</v>
      </c>
      <c r="AL75" s="49">
        <v>38</v>
      </c>
      <c r="AM75" s="57">
        <v>44</v>
      </c>
      <c r="AN75" s="57">
        <v>44</v>
      </c>
      <c r="AO75" s="39">
        <v>41</v>
      </c>
      <c r="AP75" s="49">
        <v>41</v>
      </c>
      <c r="AQ75" s="57">
        <v>44</v>
      </c>
      <c r="AR75" s="57">
        <v>49</v>
      </c>
      <c r="AS75" s="39">
        <v>51</v>
      </c>
      <c r="AT75" s="49">
        <v>58</v>
      </c>
      <c r="AU75" s="57">
        <v>61</v>
      </c>
      <c r="AV75" s="57">
        <v>64</v>
      </c>
      <c r="AW75" s="39">
        <v>67</v>
      </c>
      <c r="AX75" s="49">
        <v>63</v>
      </c>
      <c r="AY75" s="57">
        <v>68</v>
      </c>
      <c r="AZ75" s="57">
        <v>74</v>
      </c>
      <c r="BA75" s="39">
        <v>77</v>
      </c>
      <c r="BB75" s="49">
        <v>84</v>
      </c>
      <c r="BC75" s="57">
        <v>80</v>
      </c>
      <c r="BD75" s="57">
        <v>84</v>
      </c>
      <c r="BE75" s="39">
        <v>79</v>
      </c>
      <c r="BF75" s="49">
        <v>75</v>
      </c>
      <c r="BG75" s="57">
        <v>76</v>
      </c>
      <c r="BH75" s="57">
        <v>89</v>
      </c>
      <c r="BI75" s="39">
        <v>89</v>
      </c>
      <c r="BJ75" s="49">
        <v>96</v>
      </c>
      <c r="BK75" s="57">
        <v>114</v>
      </c>
      <c r="BL75" s="57">
        <v>124</v>
      </c>
      <c r="BM75" s="39">
        <v>114</v>
      </c>
      <c r="BN75" s="49">
        <v>127</v>
      </c>
      <c r="BO75" s="57">
        <v>134</v>
      </c>
      <c r="BP75" s="57">
        <v>132</v>
      </c>
      <c r="BQ75" s="39">
        <v>129</v>
      </c>
      <c r="BR75" s="49">
        <v>138</v>
      </c>
      <c r="BS75" s="57">
        <v>157</v>
      </c>
      <c r="BT75" s="57">
        <v>165</v>
      </c>
      <c r="BU75" s="39">
        <v>157</v>
      </c>
      <c r="BV75" s="49">
        <v>157</v>
      </c>
      <c r="BW75" s="57">
        <v>173</v>
      </c>
      <c r="BX75" s="57">
        <v>180</v>
      </c>
      <c r="BY75" s="39">
        <v>166</v>
      </c>
      <c r="BZ75" s="49">
        <v>164</v>
      </c>
      <c r="CA75" s="57">
        <v>170</v>
      </c>
      <c r="CB75" s="57">
        <v>162</v>
      </c>
      <c r="CC75" s="39">
        <v>153</v>
      </c>
      <c r="CD75" s="49">
        <v>161</v>
      </c>
      <c r="CE75" s="57">
        <v>188</v>
      </c>
      <c r="CF75" s="57">
        <v>193</v>
      </c>
      <c r="CG75" s="39">
        <v>185</v>
      </c>
      <c r="CH75" s="49">
        <v>184</v>
      </c>
      <c r="CI75" s="57">
        <v>186</v>
      </c>
      <c r="CJ75" s="57">
        <v>192</v>
      </c>
      <c r="CK75" s="39">
        <v>181</v>
      </c>
      <c r="CL75" s="49">
        <v>178</v>
      </c>
      <c r="CM75" s="57">
        <v>199</v>
      </c>
      <c r="CN75" s="57">
        <v>213</v>
      </c>
      <c r="CO75" s="39">
        <v>206</v>
      </c>
      <c r="CP75" s="49">
        <v>193</v>
      </c>
      <c r="CQ75" s="57">
        <v>217</v>
      </c>
      <c r="CR75" s="57">
        <v>218</v>
      </c>
      <c r="CS75" s="39">
        <v>214</v>
      </c>
      <c r="CT75" s="49">
        <v>207</v>
      </c>
      <c r="CU75" s="57">
        <v>236</v>
      </c>
      <c r="CV75" s="57">
        <v>245</v>
      </c>
      <c r="CW75" s="39">
        <v>241</v>
      </c>
      <c r="CX75" s="49">
        <v>236</v>
      </c>
      <c r="CY75" s="57">
        <v>269</v>
      </c>
      <c r="CZ75" s="57">
        <v>349</v>
      </c>
      <c r="DA75" s="39">
        <v>339</v>
      </c>
      <c r="DB75" s="49">
        <v>336</v>
      </c>
      <c r="DC75" s="57">
        <v>361</v>
      </c>
      <c r="DD75" s="57">
        <v>357</v>
      </c>
      <c r="DE75" s="39">
        <v>359</v>
      </c>
      <c r="DF75" s="49">
        <v>385</v>
      </c>
      <c r="DG75" s="57">
        <v>409</v>
      </c>
      <c r="DH75" s="57">
        <v>436</v>
      </c>
      <c r="DI75" s="69">
        <v>463</v>
      </c>
      <c r="DJ75" s="49">
        <v>400</v>
      </c>
      <c r="DK75" s="57">
        <v>434</v>
      </c>
      <c r="DL75" s="57">
        <v>453</v>
      </c>
      <c r="DM75" s="39">
        <v>449</v>
      </c>
      <c r="DN75" s="49">
        <v>425</v>
      </c>
      <c r="DO75" s="57">
        <v>422</v>
      </c>
      <c r="DP75" s="57">
        <v>414</v>
      </c>
      <c r="DQ75" s="39"/>
    </row>
    <row r="76" spans="1:121" x14ac:dyDescent="0.2">
      <c r="A76" s="6" t="s">
        <v>66</v>
      </c>
      <c r="B76" s="50">
        <v>29.46482915</v>
      </c>
      <c r="C76" s="58">
        <v>20.926880090000001</v>
      </c>
      <c r="D76" s="58">
        <v>25.697294360000001</v>
      </c>
      <c r="E76" s="37">
        <v>24.806367890000001</v>
      </c>
      <c r="F76" s="50">
        <v>27.693453389999998</v>
      </c>
      <c r="G76" s="58">
        <v>24.83920749</v>
      </c>
      <c r="H76" s="58">
        <v>26.75020473</v>
      </c>
      <c r="I76" s="37">
        <v>29.599183750000002</v>
      </c>
      <c r="J76" s="50">
        <v>33.414732180000001</v>
      </c>
      <c r="K76" s="58">
        <v>32.425891450000002</v>
      </c>
      <c r="L76" s="58">
        <v>27.616948910000001</v>
      </c>
      <c r="M76" s="37">
        <v>28.554396440000001</v>
      </c>
      <c r="N76" s="50">
        <v>29.36577746</v>
      </c>
      <c r="O76" s="58">
        <v>26.64025174</v>
      </c>
      <c r="P76" s="58">
        <v>28.425720200000001</v>
      </c>
      <c r="Q76" s="37">
        <v>29.476269420000001</v>
      </c>
      <c r="R76" s="50">
        <v>27.60281187</v>
      </c>
      <c r="S76" s="58">
        <v>25.59186343</v>
      </c>
      <c r="T76" s="58">
        <v>22.737153030000002</v>
      </c>
      <c r="U76" s="37">
        <v>23.69132699</v>
      </c>
      <c r="V76" s="50">
        <v>24.614961529999999</v>
      </c>
      <c r="W76" s="58">
        <v>27.51003442</v>
      </c>
      <c r="X76" s="58">
        <v>31.104104060000001</v>
      </c>
      <c r="Y76" s="37">
        <v>27.428232770000001</v>
      </c>
      <c r="Z76" s="50">
        <v>32.092877319999999</v>
      </c>
      <c r="AA76" s="58">
        <v>25.592548099999998</v>
      </c>
      <c r="AB76" s="58">
        <v>29.145769260000002</v>
      </c>
      <c r="AC76" s="37">
        <v>26.42457409</v>
      </c>
      <c r="AD76" s="50">
        <v>28.473552779999999</v>
      </c>
      <c r="AE76" s="58">
        <v>33.158299419999999</v>
      </c>
      <c r="AF76" s="58">
        <v>32.133864500000001</v>
      </c>
      <c r="AG76" s="37">
        <v>33.04517963</v>
      </c>
      <c r="AH76" s="50">
        <v>32.217434849999997</v>
      </c>
      <c r="AI76" s="58">
        <v>31.48074171</v>
      </c>
      <c r="AJ76" s="58">
        <v>35.151921899999998</v>
      </c>
      <c r="AK76" s="37">
        <v>38.016449360000003</v>
      </c>
      <c r="AL76" s="50">
        <v>37.637281029999997</v>
      </c>
      <c r="AM76" s="58">
        <v>44.198433739999999</v>
      </c>
      <c r="AN76" s="58">
        <v>43.901921549999997</v>
      </c>
      <c r="AO76" s="37">
        <v>40.73251578</v>
      </c>
      <c r="AP76" s="50">
        <v>41.270835669999997</v>
      </c>
      <c r="AQ76" s="58">
        <v>44.366621690000002</v>
      </c>
      <c r="AR76" s="58">
        <v>49.406732140000003</v>
      </c>
      <c r="AS76" s="37">
        <v>51.029136010000002</v>
      </c>
      <c r="AT76" s="50">
        <v>58.468688200000003</v>
      </c>
      <c r="AU76" s="58">
        <v>60.875844600000001</v>
      </c>
      <c r="AV76" s="58">
        <v>64.339984959999995</v>
      </c>
      <c r="AW76" s="37">
        <v>67.140259940000007</v>
      </c>
      <c r="AX76" s="50">
        <v>62.742282539999998</v>
      </c>
      <c r="AY76" s="58">
        <v>68.276099049999999</v>
      </c>
      <c r="AZ76" s="58">
        <v>73.597465920000005</v>
      </c>
      <c r="BA76" s="37">
        <v>74.571467929999997</v>
      </c>
      <c r="BB76" s="50">
        <v>79.144424360000002</v>
      </c>
      <c r="BC76" s="58">
        <v>78.137847919999999</v>
      </c>
      <c r="BD76" s="58">
        <v>80.304521940000001</v>
      </c>
      <c r="BE76" s="37">
        <v>74.363513940000004</v>
      </c>
      <c r="BF76" s="50">
        <v>71.668069419999995</v>
      </c>
      <c r="BG76" s="58">
        <v>75.28000222</v>
      </c>
      <c r="BH76" s="58">
        <v>86.562082669999995</v>
      </c>
      <c r="BI76" s="37">
        <v>85.729920070000006</v>
      </c>
      <c r="BJ76" s="50">
        <v>93.699166750000003</v>
      </c>
      <c r="BK76" s="58">
        <v>111.6481328</v>
      </c>
      <c r="BL76" s="58">
        <v>121.7498894</v>
      </c>
      <c r="BM76" s="37">
        <v>112.48302870000001</v>
      </c>
      <c r="BN76" s="50">
        <v>124.8972081</v>
      </c>
      <c r="BO76" s="58">
        <v>130.0862635</v>
      </c>
      <c r="BP76" s="58">
        <v>128.07634949999999</v>
      </c>
      <c r="BQ76" s="37">
        <v>125.0307059</v>
      </c>
      <c r="BR76" s="50">
        <v>134.85432549999999</v>
      </c>
      <c r="BS76" s="58">
        <v>153.9886764</v>
      </c>
      <c r="BT76" s="58">
        <v>162.3832731</v>
      </c>
      <c r="BU76" s="37">
        <v>152.6684994</v>
      </c>
      <c r="BV76" s="50">
        <v>150.06195969999999</v>
      </c>
      <c r="BW76" s="58">
        <v>170.09902740000001</v>
      </c>
      <c r="BX76" s="58">
        <v>176.8933979</v>
      </c>
      <c r="BY76" s="37">
        <v>156.2699533</v>
      </c>
      <c r="BZ76" s="50">
        <v>154.6446996</v>
      </c>
      <c r="CA76" s="58">
        <v>163.73768960000001</v>
      </c>
      <c r="CB76" s="58">
        <v>157.2824315</v>
      </c>
      <c r="CC76" s="37">
        <v>145.13095480000001</v>
      </c>
      <c r="CD76" s="50">
        <v>150.0543572</v>
      </c>
      <c r="CE76" s="58">
        <v>177.62513960000001</v>
      </c>
      <c r="CF76" s="58">
        <v>180.59881379999999</v>
      </c>
      <c r="CG76" s="37">
        <v>174.05703170000001</v>
      </c>
      <c r="CH76" s="50">
        <v>170.53378559999999</v>
      </c>
      <c r="CI76" s="58">
        <v>176.5704302</v>
      </c>
      <c r="CJ76" s="58">
        <v>179.59115629999999</v>
      </c>
      <c r="CK76" s="37">
        <v>165.58094009999999</v>
      </c>
      <c r="CL76" s="50">
        <v>165.51870120000001</v>
      </c>
      <c r="CM76" s="58">
        <v>180.58396020000001</v>
      </c>
      <c r="CN76" s="58">
        <v>195.47557739999999</v>
      </c>
      <c r="CO76" s="37">
        <v>181.3592519</v>
      </c>
      <c r="CP76" s="50">
        <v>172.32402959999999</v>
      </c>
      <c r="CQ76" s="58">
        <v>195.32047249999999</v>
      </c>
      <c r="CR76" s="58">
        <v>195.79420959999999</v>
      </c>
      <c r="CS76" s="37">
        <v>187.73960059999999</v>
      </c>
      <c r="CT76" s="50">
        <v>189.6144175</v>
      </c>
      <c r="CU76" s="58">
        <v>216.569703</v>
      </c>
      <c r="CV76" s="58">
        <v>223.4066899</v>
      </c>
      <c r="CW76" s="37">
        <v>206.80158650000001</v>
      </c>
      <c r="CX76" s="50">
        <v>206.425127</v>
      </c>
      <c r="CY76" s="58">
        <v>246.69432739999999</v>
      </c>
      <c r="CZ76" s="58">
        <v>326.563851</v>
      </c>
      <c r="DA76" s="37">
        <v>307.60898830000002</v>
      </c>
      <c r="DB76" s="50">
        <v>311.64018909999999</v>
      </c>
      <c r="DC76" s="58">
        <v>334.5502487</v>
      </c>
      <c r="DD76" s="58">
        <v>326.51195799999999</v>
      </c>
      <c r="DE76" s="37">
        <v>310.74601589999997</v>
      </c>
      <c r="DF76" s="50">
        <v>344.7097551</v>
      </c>
      <c r="DG76" s="58">
        <v>381.42025410000002</v>
      </c>
      <c r="DH76" s="58">
        <v>405.36309440000002</v>
      </c>
      <c r="DI76" s="70">
        <v>423.93797530000001</v>
      </c>
      <c r="DJ76" s="50">
        <v>362.30570649999999</v>
      </c>
      <c r="DK76" s="58">
        <v>400.79947989999999</v>
      </c>
      <c r="DL76" s="58">
        <v>418.4180604</v>
      </c>
      <c r="DM76" s="37">
        <v>408.12876410000001</v>
      </c>
      <c r="DN76" s="50">
        <v>382.21392509999998</v>
      </c>
      <c r="DO76" s="58">
        <v>385.89013240000003</v>
      </c>
      <c r="DP76" s="58">
        <v>369.45924250000002</v>
      </c>
      <c r="DQ76" s="37"/>
    </row>
    <row r="77" spans="1:121" x14ac:dyDescent="0.2">
      <c r="A77" s="6" t="s">
        <v>67</v>
      </c>
      <c r="B77" s="50">
        <v>0</v>
      </c>
      <c r="C77" s="58">
        <v>0</v>
      </c>
      <c r="D77" s="58">
        <v>0</v>
      </c>
      <c r="E77" s="37">
        <v>0</v>
      </c>
      <c r="F77" s="50">
        <v>0</v>
      </c>
      <c r="G77" s="58">
        <v>0</v>
      </c>
      <c r="H77" s="58">
        <v>0</v>
      </c>
      <c r="I77" s="37">
        <v>0</v>
      </c>
      <c r="J77" s="50">
        <v>0</v>
      </c>
      <c r="K77" s="58">
        <v>0</v>
      </c>
      <c r="L77" s="58">
        <v>0</v>
      </c>
      <c r="M77" s="37">
        <v>0</v>
      </c>
      <c r="N77" s="50">
        <v>0</v>
      </c>
      <c r="O77" s="58">
        <v>0</v>
      </c>
      <c r="P77" s="58">
        <v>0</v>
      </c>
      <c r="Q77" s="37">
        <v>0</v>
      </c>
      <c r="R77" s="50">
        <v>0</v>
      </c>
      <c r="S77" s="58">
        <v>0</v>
      </c>
      <c r="T77" s="58">
        <v>0</v>
      </c>
      <c r="U77" s="37">
        <v>0</v>
      </c>
      <c r="V77" s="50">
        <v>0</v>
      </c>
      <c r="W77" s="58">
        <v>0</v>
      </c>
      <c r="X77" s="58">
        <v>0.96653408299999999</v>
      </c>
      <c r="Y77" s="37">
        <v>0.96698044400000005</v>
      </c>
      <c r="Z77" s="50">
        <v>0.96610654500000004</v>
      </c>
      <c r="AA77" s="58">
        <v>0.96381453100000003</v>
      </c>
      <c r="AB77" s="58">
        <v>0.99669354200000004</v>
      </c>
      <c r="AC77" s="37">
        <v>0.99649611699999996</v>
      </c>
      <c r="AD77" s="50">
        <v>0</v>
      </c>
      <c r="AE77" s="58">
        <v>0</v>
      </c>
      <c r="AF77" s="58">
        <v>0</v>
      </c>
      <c r="AG77" s="37">
        <v>0</v>
      </c>
      <c r="AH77" s="50">
        <v>0</v>
      </c>
      <c r="AI77" s="58">
        <v>0</v>
      </c>
      <c r="AJ77" s="58">
        <v>0</v>
      </c>
      <c r="AK77" s="37">
        <v>0</v>
      </c>
      <c r="AL77" s="50">
        <v>0</v>
      </c>
      <c r="AM77" s="58">
        <v>0</v>
      </c>
      <c r="AN77" s="58">
        <v>0</v>
      </c>
      <c r="AO77" s="37">
        <v>0</v>
      </c>
      <c r="AP77" s="50">
        <v>0</v>
      </c>
      <c r="AQ77" s="58">
        <v>0</v>
      </c>
      <c r="AR77" s="58">
        <v>0</v>
      </c>
      <c r="AS77" s="37">
        <v>0</v>
      </c>
      <c r="AT77" s="50">
        <v>0</v>
      </c>
      <c r="AU77" s="58">
        <v>0</v>
      </c>
      <c r="AV77" s="58">
        <v>0</v>
      </c>
      <c r="AW77" s="37">
        <v>0</v>
      </c>
      <c r="AX77" s="50">
        <v>0</v>
      </c>
      <c r="AY77" s="58">
        <v>0</v>
      </c>
      <c r="AZ77" s="58">
        <v>0</v>
      </c>
      <c r="BA77" s="37">
        <v>0</v>
      </c>
      <c r="BB77" s="50">
        <v>1.6686365970000001</v>
      </c>
      <c r="BC77" s="58">
        <v>1.6467805230000001</v>
      </c>
      <c r="BD77" s="58">
        <v>2.4332881099999999</v>
      </c>
      <c r="BE77" s="37">
        <v>2.4214596940000002</v>
      </c>
      <c r="BF77" s="50">
        <v>1.6485979609999999</v>
      </c>
      <c r="BG77" s="58">
        <v>0.85093935700000001</v>
      </c>
      <c r="BH77" s="58">
        <v>1.585103221</v>
      </c>
      <c r="BI77" s="37">
        <v>1.5975742770000001</v>
      </c>
      <c r="BJ77" s="50">
        <v>1</v>
      </c>
      <c r="BK77" s="58">
        <v>1</v>
      </c>
      <c r="BL77" s="58">
        <v>1</v>
      </c>
      <c r="BM77" s="37">
        <v>1</v>
      </c>
      <c r="BN77" s="50">
        <v>2</v>
      </c>
      <c r="BO77" s="58">
        <v>4</v>
      </c>
      <c r="BP77" s="58">
        <v>4</v>
      </c>
      <c r="BQ77" s="37">
        <v>3</v>
      </c>
      <c r="BR77" s="50">
        <v>3</v>
      </c>
      <c r="BS77" s="58">
        <v>2</v>
      </c>
      <c r="BT77" s="58">
        <v>2</v>
      </c>
      <c r="BU77" s="37">
        <v>2</v>
      </c>
      <c r="BV77" s="50">
        <v>3</v>
      </c>
      <c r="BW77" s="58">
        <v>2</v>
      </c>
      <c r="BX77" s="58">
        <v>2</v>
      </c>
      <c r="BY77" s="37">
        <v>3</v>
      </c>
      <c r="BZ77" s="50">
        <v>3</v>
      </c>
      <c r="CA77" s="58">
        <v>3</v>
      </c>
      <c r="CB77" s="58">
        <v>3</v>
      </c>
      <c r="CC77" s="37">
        <v>3</v>
      </c>
      <c r="CD77" s="50">
        <v>3</v>
      </c>
      <c r="CE77" s="58">
        <v>3</v>
      </c>
      <c r="CF77" s="58">
        <v>5</v>
      </c>
      <c r="CG77" s="37">
        <v>3</v>
      </c>
      <c r="CH77" s="50">
        <v>5</v>
      </c>
      <c r="CI77" s="58">
        <v>3</v>
      </c>
      <c r="CJ77" s="58">
        <v>4</v>
      </c>
      <c r="CK77" s="37">
        <v>5</v>
      </c>
      <c r="CL77" s="50">
        <v>4</v>
      </c>
      <c r="CM77" s="58">
        <v>7</v>
      </c>
      <c r="CN77" s="58">
        <v>8</v>
      </c>
      <c r="CO77" s="37">
        <v>5</v>
      </c>
      <c r="CP77" s="50">
        <v>3</v>
      </c>
      <c r="CQ77" s="58">
        <v>6</v>
      </c>
      <c r="CR77" s="58">
        <v>6</v>
      </c>
      <c r="CS77" s="37">
        <v>3</v>
      </c>
      <c r="CT77" s="50">
        <v>4</v>
      </c>
      <c r="CU77" s="58">
        <v>5</v>
      </c>
      <c r="CV77" s="58">
        <v>4</v>
      </c>
      <c r="CW77" s="37">
        <v>5</v>
      </c>
      <c r="CX77" s="50">
        <v>3</v>
      </c>
      <c r="CY77" s="58">
        <v>4</v>
      </c>
      <c r="CZ77" s="58">
        <v>3</v>
      </c>
      <c r="DA77" s="37">
        <v>2</v>
      </c>
      <c r="DB77" s="50">
        <v>3</v>
      </c>
      <c r="DC77" s="58">
        <v>4</v>
      </c>
      <c r="DD77" s="58">
        <v>5</v>
      </c>
      <c r="DE77" s="37">
        <v>5</v>
      </c>
      <c r="DF77" s="50">
        <v>8</v>
      </c>
      <c r="DG77" s="58">
        <v>6</v>
      </c>
      <c r="DH77" s="58">
        <v>7</v>
      </c>
      <c r="DI77" s="70">
        <v>9</v>
      </c>
      <c r="DJ77" s="50">
        <v>8.5886048010000007</v>
      </c>
      <c r="DK77" s="58">
        <v>7.6733879580000002</v>
      </c>
      <c r="DL77" s="58">
        <v>7.4729492940000002</v>
      </c>
      <c r="DM77" s="37">
        <v>10.300744849999999</v>
      </c>
      <c r="DN77" s="50">
        <v>11.019518639999999</v>
      </c>
      <c r="DO77" s="58">
        <v>6.8023147719999999</v>
      </c>
      <c r="DP77" s="58">
        <v>8.6689216709999997</v>
      </c>
      <c r="DQ77" s="37"/>
    </row>
    <row r="78" spans="1:121" x14ac:dyDescent="0.2">
      <c r="A78" s="6" t="s">
        <v>68</v>
      </c>
      <c r="B78" s="50">
        <v>0</v>
      </c>
      <c r="C78" s="58">
        <v>0</v>
      </c>
      <c r="D78" s="58">
        <v>0</v>
      </c>
      <c r="E78" s="37">
        <v>0</v>
      </c>
      <c r="F78" s="50">
        <v>0</v>
      </c>
      <c r="G78" s="58">
        <v>0</v>
      </c>
      <c r="H78" s="58">
        <v>0</v>
      </c>
      <c r="I78" s="37">
        <v>0</v>
      </c>
      <c r="J78" s="50">
        <v>0</v>
      </c>
      <c r="K78" s="58">
        <v>0</v>
      </c>
      <c r="L78" s="58">
        <v>0</v>
      </c>
      <c r="M78" s="37">
        <v>0</v>
      </c>
      <c r="N78" s="50">
        <v>0</v>
      </c>
      <c r="O78" s="58">
        <v>0</v>
      </c>
      <c r="P78" s="58">
        <v>0</v>
      </c>
      <c r="Q78" s="37">
        <v>0</v>
      </c>
      <c r="R78" s="50">
        <v>0</v>
      </c>
      <c r="S78" s="58">
        <v>0</v>
      </c>
      <c r="T78" s="58">
        <v>0</v>
      </c>
      <c r="U78" s="37">
        <v>0</v>
      </c>
      <c r="V78" s="50">
        <v>0</v>
      </c>
      <c r="W78" s="58">
        <v>0</v>
      </c>
      <c r="X78" s="58">
        <v>0</v>
      </c>
      <c r="Y78" s="37">
        <v>0</v>
      </c>
      <c r="Z78" s="50">
        <v>0</v>
      </c>
      <c r="AA78" s="58">
        <v>0</v>
      </c>
      <c r="AB78" s="58">
        <v>0</v>
      </c>
      <c r="AC78" s="37">
        <v>0.98609927399999997</v>
      </c>
      <c r="AD78" s="50">
        <v>0.98909003200000001</v>
      </c>
      <c r="AE78" s="58">
        <v>0</v>
      </c>
      <c r="AF78" s="58">
        <v>0</v>
      </c>
      <c r="AG78" s="37">
        <v>0</v>
      </c>
      <c r="AH78" s="50">
        <v>0</v>
      </c>
      <c r="AI78" s="58">
        <v>0.98665851999999998</v>
      </c>
      <c r="AJ78" s="58">
        <v>0</v>
      </c>
      <c r="AK78" s="37">
        <v>0</v>
      </c>
      <c r="AL78" s="50">
        <v>0</v>
      </c>
      <c r="AM78" s="58">
        <v>0</v>
      </c>
      <c r="AN78" s="58">
        <v>0</v>
      </c>
      <c r="AO78" s="37">
        <v>0</v>
      </c>
      <c r="AP78" s="50">
        <v>0</v>
      </c>
      <c r="AQ78" s="58">
        <v>0</v>
      </c>
      <c r="AR78" s="58">
        <v>0</v>
      </c>
      <c r="AS78" s="37">
        <v>0</v>
      </c>
      <c r="AT78" s="50">
        <v>0</v>
      </c>
      <c r="AU78" s="58">
        <v>0</v>
      </c>
      <c r="AV78" s="58">
        <v>0</v>
      </c>
      <c r="AW78" s="37">
        <v>0</v>
      </c>
      <c r="AX78" s="50">
        <v>0</v>
      </c>
      <c r="AY78" s="58">
        <v>0</v>
      </c>
      <c r="AZ78" s="58">
        <v>0</v>
      </c>
      <c r="BA78" s="37">
        <v>2.5656041690000002</v>
      </c>
      <c r="BB78" s="50">
        <v>3.3884116469999999</v>
      </c>
      <c r="BC78" s="58">
        <v>0</v>
      </c>
      <c r="BD78" s="58">
        <v>0.798044643</v>
      </c>
      <c r="BE78" s="37">
        <v>2.2991869540000001</v>
      </c>
      <c r="BF78" s="50">
        <v>1.5200118650000001</v>
      </c>
      <c r="BG78" s="58">
        <v>0</v>
      </c>
      <c r="BH78" s="58">
        <v>0.68087760100000005</v>
      </c>
      <c r="BI78" s="37">
        <v>1.4424766819999999</v>
      </c>
      <c r="BJ78" s="50">
        <v>1</v>
      </c>
      <c r="BK78" s="58">
        <v>1</v>
      </c>
      <c r="BL78" s="58">
        <v>1</v>
      </c>
      <c r="BM78" s="37">
        <v>1</v>
      </c>
      <c r="BN78" s="50">
        <v>0</v>
      </c>
      <c r="BO78" s="58">
        <v>0</v>
      </c>
      <c r="BP78" s="58">
        <v>0</v>
      </c>
      <c r="BQ78" s="37">
        <v>1</v>
      </c>
      <c r="BR78" s="50">
        <v>0</v>
      </c>
      <c r="BS78" s="58">
        <v>1</v>
      </c>
      <c r="BT78" s="58">
        <v>1</v>
      </c>
      <c r="BU78" s="37">
        <v>2</v>
      </c>
      <c r="BV78" s="50">
        <v>4</v>
      </c>
      <c r="BW78" s="58">
        <v>1</v>
      </c>
      <c r="BX78" s="58">
        <v>1</v>
      </c>
      <c r="BY78" s="37">
        <v>7</v>
      </c>
      <c r="BZ78" s="50">
        <v>6</v>
      </c>
      <c r="CA78" s="58">
        <v>3</v>
      </c>
      <c r="CB78" s="58">
        <v>2</v>
      </c>
      <c r="CC78" s="37">
        <v>5</v>
      </c>
      <c r="CD78" s="50">
        <v>8</v>
      </c>
      <c r="CE78" s="58">
        <v>7</v>
      </c>
      <c r="CF78" s="58">
        <v>7</v>
      </c>
      <c r="CG78" s="37">
        <v>8</v>
      </c>
      <c r="CH78" s="50">
        <v>8</v>
      </c>
      <c r="CI78" s="58">
        <v>6</v>
      </c>
      <c r="CJ78" s="58">
        <v>8</v>
      </c>
      <c r="CK78" s="37">
        <v>10</v>
      </c>
      <c r="CL78" s="50">
        <v>8</v>
      </c>
      <c r="CM78" s="58">
        <v>11</v>
      </c>
      <c r="CN78" s="58">
        <v>10</v>
      </c>
      <c r="CO78" s="37">
        <v>20</v>
      </c>
      <c r="CP78" s="50">
        <v>18</v>
      </c>
      <c r="CQ78" s="58">
        <v>16</v>
      </c>
      <c r="CR78" s="58">
        <v>16.381312019999999</v>
      </c>
      <c r="CS78" s="37">
        <v>23</v>
      </c>
      <c r="CT78" s="50">
        <v>13</v>
      </c>
      <c r="CU78" s="58">
        <v>14</v>
      </c>
      <c r="CV78" s="58">
        <v>18</v>
      </c>
      <c r="CW78" s="37">
        <v>29</v>
      </c>
      <c r="CX78" s="50">
        <v>27</v>
      </c>
      <c r="CY78" s="58">
        <v>18.355225539999999</v>
      </c>
      <c r="CZ78" s="58">
        <v>19.356385100000001</v>
      </c>
      <c r="DA78" s="37">
        <v>29</v>
      </c>
      <c r="DB78" s="50">
        <v>21</v>
      </c>
      <c r="DC78" s="58">
        <v>22</v>
      </c>
      <c r="DD78" s="58">
        <v>25</v>
      </c>
      <c r="DE78" s="37">
        <v>43</v>
      </c>
      <c r="DF78" s="50">
        <v>32</v>
      </c>
      <c r="DG78" s="58">
        <v>22</v>
      </c>
      <c r="DH78" s="58">
        <v>24</v>
      </c>
      <c r="DI78" s="70">
        <v>30</v>
      </c>
      <c r="DJ78" s="50">
        <v>28.689363790000002</v>
      </c>
      <c r="DK78" s="58">
        <v>25.895634019999999</v>
      </c>
      <c r="DL78" s="58">
        <v>27.428573780000001</v>
      </c>
      <c r="DM78" s="37">
        <v>30.640173919999999</v>
      </c>
      <c r="DN78" s="50">
        <v>31.280701350000001</v>
      </c>
      <c r="DO78" s="58">
        <v>29.172056850000001</v>
      </c>
      <c r="DP78" s="58">
        <v>35.688283319999996</v>
      </c>
      <c r="DQ78" s="37"/>
    </row>
    <row r="79" spans="1:121" x14ac:dyDescent="0.2">
      <c r="A79" s="5" t="str">
        <f>VLOOKUP("&lt;Zeilentitel_10&gt;",Uebersetzungen!$B$3:$E$98,Uebersetzungen!$B$2+1,FALSE)</f>
        <v>Region Prättigau/Davos</v>
      </c>
      <c r="B79" s="49">
        <v>3</v>
      </c>
      <c r="C79" s="57">
        <v>3</v>
      </c>
      <c r="D79" s="57">
        <v>1</v>
      </c>
      <c r="E79" s="39">
        <v>1</v>
      </c>
      <c r="F79" s="49">
        <v>1</v>
      </c>
      <c r="G79" s="57">
        <v>1</v>
      </c>
      <c r="H79" s="57">
        <v>3</v>
      </c>
      <c r="I79" s="39">
        <v>4</v>
      </c>
      <c r="J79" s="49">
        <v>4</v>
      </c>
      <c r="K79" s="57">
        <v>4</v>
      </c>
      <c r="L79" s="57">
        <v>5</v>
      </c>
      <c r="M79" s="39">
        <v>6</v>
      </c>
      <c r="N79" s="49">
        <v>6</v>
      </c>
      <c r="O79" s="57">
        <v>7</v>
      </c>
      <c r="P79" s="57">
        <v>7</v>
      </c>
      <c r="Q79" s="39">
        <v>6</v>
      </c>
      <c r="R79" s="49">
        <v>4</v>
      </c>
      <c r="S79" s="57">
        <v>4</v>
      </c>
      <c r="T79" s="57">
        <v>3</v>
      </c>
      <c r="U79" s="39">
        <v>3</v>
      </c>
      <c r="V79" s="49">
        <v>4</v>
      </c>
      <c r="W79" s="57">
        <v>4</v>
      </c>
      <c r="X79" s="57">
        <v>6</v>
      </c>
      <c r="Y79" s="39">
        <v>6</v>
      </c>
      <c r="Z79" s="49">
        <v>6</v>
      </c>
      <c r="AA79" s="57">
        <v>6</v>
      </c>
      <c r="AB79" s="57">
        <v>6</v>
      </c>
      <c r="AC79" s="39">
        <v>6</v>
      </c>
      <c r="AD79" s="49">
        <v>9</v>
      </c>
      <c r="AE79" s="57">
        <v>10</v>
      </c>
      <c r="AF79" s="57">
        <v>12</v>
      </c>
      <c r="AG79" s="39">
        <v>12</v>
      </c>
      <c r="AH79" s="49">
        <v>12</v>
      </c>
      <c r="AI79" s="57">
        <v>12</v>
      </c>
      <c r="AJ79" s="57">
        <v>9</v>
      </c>
      <c r="AK79" s="39">
        <v>12</v>
      </c>
      <c r="AL79" s="49">
        <v>11</v>
      </c>
      <c r="AM79" s="57">
        <v>11</v>
      </c>
      <c r="AN79" s="57">
        <v>11</v>
      </c>
      <c r="AO79" s="39">
        <v>0</v>
      </c>
      <c r="AP79" s="49">
        <v>0</v>
      </c>
      <c r="AQ79" s="57">
        <v>10</v>
      </c>
      <c r="AR79" s="57">
        <v>11</v>
      </c>
      <c r="AS79" s="39">
        <v>11</v>
      </c>
      <c r="AT79" s="49">
        <v>11</v>
      </c>
      <c r="AU79" s="57">
        <v>10</v>
      </c>
      <c r="AV79" s="57">
        <v>14</v>
      </c>
      <c r="AW79" s="39">
        <v>14</v>
      </c>
      <c r="AX79" s="49">
        <v>15</v>
      </c>
      <c r="AY79" s="57">
        <v>18</v>
      </c>
      <c r="AZ79" s="57">
        <v>22</v>
      </c>
      <c r="BA79" s="39">
        <v>21</v>
      </c>
      <c r="BB79" s="49">
        <v>20</v>
      </c>
      <c r="BC79" s="57">
        <v>20</v>
      </c>
      <c r="BD79" s="57">
        <v>19</v>
      </c>
      <c r="BE79" s="39">
        <v>15</v>
      </c>
      <c r="BF79" s="49">
        <v>13</v>
      </c>
      <c r="BG79" s="57">
        <v>22</v>
      </c>
      <c r="BH79" s="57">
        <v>23</v>
      </c>
      <c r="BI79" s="39">
        <v>20</v>
      </c>
      <c r="BJ79" s="49">
        <v>21</v>
      </c>
      <c r="BK79" s="57">
        <v>29</v>
      </c>
      <c r="BL79" s="57">
        <v>34</v>
      </c>
      <c r="BM79" s="39">
        <v>28</v>
      </c>
      <c r="BN79" s="49">
        <v>23</v>
      </c>
      <c r="BO79" s="57">
        <v>35</v>
      </c>
      <c r="BP79" s="57">
        <v>42</v>
      </c>
      <c r="BQ79" s="39">
        <v>23</v>
      </c>
      <c r="BR79" s="49">
        <v>26</v>
      </c>
      <c r="BS79" s="57">
        <v>46</v>
      </c>
      <c r="BT79" s="57">
        <v>42</v>
      </c>
      <c r="BU79" s="39">
        <v>30</v>
      </c>
      <c r="BV79" s="49">
        <v>39</v>
      </c>
      <c r="BW79" s="57">
        <v>42</v>
      </c>
      <c r="BX79" s="57">
        <v>47</v>
      </c>
      <c r="BY79" s="39">
        <v>47</v>
      </c>
      <c r="BZ79" s="49">
        <v>42</v>
      </c>
      <c r="CA79" s="57">
        <v>50</v>
      </c>
      <c r="CB79" s="57">
        <v>55</v>
      </c>
      <c r="CC79" s="39">
        <v>66</v>
      </c>
      <c r="CD79" s="49">
        <v>61</v>
      </c>
      <c r="CE79" s="57">
        <v>60</v>
      </c>
      <c r="CF79" s="57">
        <v>59</v>
      </c>
      <c r="CG79" s="39">
        <v>62</v>
      </c>
      <c r="CH79" s="49">
        <v>65</v>
      </c>
      <c r="CI79" s="57">
        <v>73</v>
      </c>
      <c r="CJ79" s="57">
        <v>75</v>
      </c>
      <c r="CK79" s="39">
        <v>83</v>
      </c>
      <c r="CL79" s="49">
        <v>85</v>
      </c>
      <c r="CM79" s="57">
        <v>89</v>
      </c>
      <c r="CN79" s="57">
        <v>100</v>
      </c>
      <c r="CO79" s="39">
        <v>100</v>
      </c>
      <c r="CP79" s="49">
        <v>99</v>
      </c>
      <c r="CQ79" s="57">
        <v>109</v>
      </c>
      <c r="CR79" s="57">
        <v>110</v>
      </c>
      <c r="CS79" s="39">
        <v>105</v>
      </c>
      <c r="CT79" s="49">
        <v>94</v>
      </c>
      <c r="CU79" s="57">
        <v>108</v>
      </c>
      <c r="CV79" s="57">
        <v>114</v>
      </c>
      <c r="CW79" s="39">
        <v>105</v>
      </c>
      <c r="CX79" s="49">
        <v>101</v>
      </c>
      <c r="CY79" s="57">
        <v>108</v>
      </c>
      <c r="CZ79" s="57">
        <v>126</v>
      </c>
      <c r="DA79" s="39">
        <v>133</v>
      </c>
      <c r="DB79" s="49">
        <v>129</v>
      </c>
      <c r="DC79" s="57">
        <v>133</v>
      </c>
      <c r="DD79" s="57">
        <v>141</v>
      </c>
      <c r="DE79" s="39">
        <v>141</v>
      </c>
      <c r="DF79" s="49">
        <v>139</v>
      </c>
      <c r="DG79" s="57">
        <v>137</v>
      </c>
      <c r="DH79" s="57">
        <v>137</v>
      </c>
      <c r="DI79" s="69">
        <v>141</v>
      </c>
      <c r="DJ79" s="49">
        <v>147</v>
      </c>
      <c r="DK79" s="57">
        <v>140</v>
      </c>
      <c r="DL79" s="57">
        <v>145</v>
      </c>
      <c r="DM79" s="39">
        <v>145</v>
      </c>
      <c r="DN79" s="49">
        <v>141</v>
      </c>
      <c r="DO79" s="57">
        <v>141</v>
      </c>
      <c r="DP79" s="57">
        <v>147</v>
      </c>
      <c r="DQ79" s="39"/>
    </row>
    <row r="80" spans="1:121" x14ac:dyDescent="0.2">
      <c r="A80" s="6" t="s">
        <v>60</v>
      </c>
      <c r="B80" s="50">
        <v>0</v>
      </c>
      <c r="C80" s="58">
        <v>0</v>
      </c>
      <c r="D80" s="58">
        <v>0</v>
      </c>
      <c r="E80" s="37">
        <v>0</v>
      </c>
      <c r="F80" s="50">
        <v>0</v>
      </c>
      <c r="G80" s="58">
        <v>0</v>
      </c>
      <c r="H80" s="58">
        <v>0</v>
      </c>
      <c r="I80" s="37">
        <v>0</v>
      </c>
      <c r="J80" s="50">
        <v>0</v>
      </c>
      <c r="K80" s="58">
        <v>0</v>
      </c>
      <c r="L80" s="58">
        <v>0</v>
      </c>
      <c r="M80" s="37">
        <v>0</v>
      </c>
      <c r="N80" s="50">
        <v>0</v>
      </c>
      <c r="O80" s="58">
        <v>0</v>
      </c>
      <c r="P80" s="58">
        <v>0</v>
      </c>
      <c r="Q80" s="37">
        <v>0</v>
      </c>
      <c r="R80" s="50">
        <v>0</v>
      </c>
      <c r="S80" s="58">
        <v>0</v>
      </c>
      <c r="T80" s="58">
        <v>0</v>
      </c>
      <c r="U80" s="37">
        <v>0</v>
      </c>
      <c r="V80" s="50">
        <v>0.94765474199999999</v>
      </c>
      <c r="W80" s="58">
        <v>0</v>
      </c>
      <c r="X80" s="58">
        <v>1.925631052</v>
      </c>
      <c r="Y80" s="37">
        <v>1.9257779669999999</v>
      </c>
      <c r="Z80" s="50">
        <v>1.923483447</v>
      </c>
      <c r="AA80" s="58">
        <v>1.9200177389999999</v>
      </c>
      <c r="AB80" s="58">
        <v>0.99621022599999998</v>
      </c>
      <c r="AC80" s="37">
        <v>0.99597783299999998</v>
      </c>
      <c r="AD80" s="50">
        <v>3.9914905489999999</v>
      </c>
      <c r="AE80" s="58">
        <v>4.9367037930000004</v>
      </c>
      <c r="AF80" s="58">
        <v>4.789287882</v>
      </c>
      <c r="AG80" s="37">
        <v>3.9196257970000001</v>
      </c>
      <c r="AH80" s="50">
        <v>3.8765211079999999</v>
      </c>
      <c r="AI80" s="58">
        <v>3.899192529</v>
      </c>
      <c r="AJ80" s="58">
        <v>2.9866976589999998</v>
      </c>
      <c r="AK80" s="37">
        <v>5.4675164020000002</v>
      </c>
      <c r="AL80" s="50">
        <v>4.6453480960000002</v>
      </c>
      <c r="AM80" s="58">
        <v>5.8318135130000002</v>
      </c>
      <c r="AN80" s="58">
        <v>5.811270564</v>
      </c>
      <c r="AO80" s="37">
        <v>0</v>
      </c>
      <c r="AP80" s="50">
        <v>0</v>
      </c>
      <c r="AQ80" s="58">
        <v>4.9633214130000001</v>
      </c>
      <c r="AR80" s="58">
        <v>5.9527827740000001</v>
      </c>
      <c r="AS80" s="37">
        <v>6.6217031820000001</v>
      </c>
      <c r="AT80" s="50">
        <v>6.6020225249999998</v>
      </c>
      <c r="AU80" s="58">
        <v>6.8039315309999999</v>
      </c>
      <c r="AV80" s="58">
        <v>7.7015588839999998</v>
      </c>
      <c r="AW80" s="37">
        <v>8.4759495089999994</v>
      </c>
      <c r="AX80" s="50">
        <v>7.3657967050000002</v>
      </c>
      <c r="AY80" s="58">
        <v>9.9286463149999999</v>
      </c>
      <c r="AZ80" s="58">
        <v>10.66426925</v>
      </c>
      <c r="BA80" s="37">
        <v>9.7317084979999997</v>
      </c>
      <c r="BB80" s="50">
        <v>8.0486434609999993</v>
      </c>
      <c r="BC80" s="58">
        <v>10.5141784</v>
      </c>
      <c r="BD80" s="58">
        <v>9.5008499660000005</v>
      </c>
      <c r="BE80" s="37">
        <v>4.3241759709999998</v>
      </c>
      <c r="BF80" s="50">
        <v>1.8020777750000001</v>
      </c>
      <c r="BG80" s="58">
        <v>8.6627330810000007</v>
      </c>
      <c r="BH80" s="58">
        <v>12.356516170000001</v>
      </c>
      <c r="BI80" s="37">
        <v>8.0328365519999991</v>
      </c>
      <c r="BJ80" s="50">
        <v>8</v>
      </c>
      <c r="BK80" s="58">
        <v>16</v>
      </c>
      <c r="BL80" s="58">
        <v>19</v>
      </c>
      <c r="BM80" s="37">
        <v>13</v>
      </c>
      <c r="BN80" s="50">
        <v>11</v>
      </c>
      <c r="BO80" s="58">
        <v>14</v>
      </c>
      <c r="BP80" s="58">
        <v>18</v>
      </c>
      <c r="BQ80" s="37">
        <v>10</v>
      </c>
      <c r="BR80" s="50">
        <v>13</v>
      </c>
      <c r="BS80" s="58">
        <v>18</v>
      </c>
      <c r="BT80" s="58">
        <v>18</v>
      </c>
      <c r="BU80" s="37">
        <v>13</v>
      </c>
      <c r="BV80" s="50">
        <v>15</v>
      </c>
      <c r="BW80" s="58">
        <v>19</v>
      </c>
      <c r="BX80" s="58">
        <v>19</v>
      </c>
      <c r="BY80" s="37">
        <v>25</v>
      </c>
      <c r="BZ80" s="50">
        <v>21</v>
      </c>
      <c r="CA80" s="58">
        <v>19</v>
      </c>
      <c r="CB80" s="58">
        <v>24</v>
      </c>
      <c r="CC80" s="37">
        <v>39</v>
      </c>
      <c r="CD80" s="50">
        <v>35</v>
      </c>
      <c r="CE80" s="58">
        <v>25</v>
      </c>
      <c r="CF80" s="58">
        <v>23</v>
      </c>
      <c r="CG80" s="37">
        <v>29</v>
      </c>
      <c r="CH80" s="50">
        <v>31</v>
      </c>
      <c r="CI80" s="58">
        <v>33</v>
      </c>
      <c r="CJ80" s="58">
        <v>35</v>
      </c>
      <c r="CK80" s="37">
        <v>41</v>
      </c>
      <c r="CL80" s="50">
        <v>39</v>
      </c>
      <c r="CM80" s="58">
        <v>34</v>
      </c>
      <c r="CN80" s="58">
        <v>39</v>
      </c>
      <c r="CO80" s="37">
        <v>45</v>
      </c>
      <c r="CP80" s="50">
        <v>43.398859950000002</v>
      </c>
      <c r="CQ80" s="58">
        <v>50.387662540000001</v>
      </c>
      <c r="CR80" s="58">
        <v>48</v>
      </c>
      <c r="CS80" s="37">
        <v>52.694146310000001</v>
      </c>
      <c r="CT80" s="50">
        <v>43.358069039999997</v>
      </c>
      <c r="CU80" s="58">
        <v>57.366817570000002</v>
      </c>
      <c r="CV80" s="58">
        <v>60</v>
      </c>
      <c r="CW80" s="37">
        <v>59</v>
      </c>
      <c r="CX80" s="50">
        <v>56</v>
      </c>
      <c r="CY80" s="58">
        <v>54</v>
      </c>
      <c r="CZ80" s="58">
        <v>64</v>
      </c>
      <c r="DA80" s="37">
        <v>82</v>
      </c>
      <c r="DB80" s="50">
        <v>80</v>
      </c>
      <c r="DC80" s="58">
        <v>70.355024869999994</v>
      </c>
      <c r="DD80" s="58">
        <v>75.351195799999999</v>
      </c>
      <c r="DE80" s="37">
        <v>87.340546900000007</v>
      </c>
      <c r="DF80" s="50">
        <v>87.337250460000007</v>
      </c>
      <c r="DG80" s="58">
        <v>84.310932190000003</v>
      </c>
      <c r="DH80" s="58">
        <v>85</v>
      </c>
      <c r="DI80" s="70">
        <v>89</v>
      </c>
      <c r="DJ80" s="50">
        <v>82.986863889999995</v>
      </c>
      <c r="DK80" s="58">
        <v>78.698633610000002</v>
      </c>
      <c r="DL80" s="58">
        <v>79.99952021</v>
      </c>
      <c r="DM80" s="37">
        <v>78.452839819999994</v>
      </c>
      <c r="DN80" s="50">
        <v>79.832616549999997</v>
      </c>
      <c r="DO80" s="58">
        <v>78.502896430000007</v>
      </c>
      <c r="DP80" s="58">
        <v>81.812131170000001</v>
      </c>
      <c r="DQ80" s="37"/>
    </row>
    <row r="81" spans="1:121" x14ac:dyDescent="0.2">
      <c r="A81" s="6" t="s">
        <v>61</v>
      </c>
      <c r="B81" s="50">
        <v>0</v>
      </c>
      <c r="C81" s="58">
        <v>0</v>
      </c>
      <c r="D81" s="58">
        <v>0</v>
      </c>
      <c r="E81" s="37">
        <v>0</v>
      </c>
      <c r="F81" s="50">
        <v>0</v>
      </c>
      <c r="G81" s="58">
        <v>0</v>
      </c>
      <c r="H81" s="58">
        <v>0</v>
      </c>
      <c r="I81" s="37">
        <v>0</v>
      </c>
      <c r="J81" s="50">
        <v>0</v>
      </c>
      <c r="K81" s="58">
        <v>0</v>
      </c>
      <c r="L81" s="58">
        <v>0</v>
      </c>
      <c r="M81" s="37">
        <v>0</v>
      </c>
      <c r="N81" s="50">
        <v>0</v>
      </c>
      <c r="O81" s="58">
        <v>0</v>
      </c>
      <c r="P81" s="58">
        <v>0</v>
      </c>
      <c r="Q81" s="37">
        <v>0</v>
      </c>
      <c r="R81" s="50">
        <v>0</v>
      </c>
      <c r="S81" s="58">
        <v>0</v>
      </c>
      <c r="T81" s="58">
        <v>0</v>
      </c>
      <c r="U81" s="37">
        <v>0</v>
      </c>
      <c r="V81" s="50">
        <v>0</v>
      </c>
      <c r="W81" s="58">
        <v>0</v>
      </c>
      <c r="X81" s="58">
        <v>0</v>
      </c>
      <c r="Y81" s="37">
        <v>0</v>
      </c>
      <c r="Z81" s="50">
        <v>0</v>
      </c>
      <c r="AA81" s="58">
        <v>0.96530237100000005</v>
      </c>
      <c r="AB81" s="58">
        <v>0.99678774999999997</v>
      </c>
      <c r="AC81" s="37">
        <v>0.99625711299999997</v>
      </c>
      <c r="AD81" s="50">
        <v>0.99747400399999997</v>
      </c>
      <c r="AE81" s="58">
        <v>0.99750478399999998</v>
      </c>
      <c r="AF81" s="58">
        <v>0.99560536600000005</v>
      </c>
      <c r="AG81" s="37">
        <v>0.99520855799999997</v>
      </c>
      <c r="AH81" s="50">
        <v>0.99516206200000001</v>
      </c>
      <c r="AI81" s="58">
        <v>0.99652843899999999</v>
      </c>
      <c r="AJ81" s="58">
        <v>0</v>
      </c>
      <c r="AK81" s="37">
        <v>0</v>
      </c>
      <c r="AL81" s="50">
        <v>0</v>
      </c>
      <c r="AM81" s="58">
        <v>0</v>
      </c>
      <c r="AN81" s="58">
        <v>0</v>
      </c>
      <c r="AO81" s="37">
        <v>0</v>
      </c>
      <c r="AP81" s="50">
        <v>0</v>
      </c>
      <c r="AQ81" s="58">
        <v>0</v>
      </c>
      <c r="AR81" s="58">
        <v>0</v>
      </c>
      <c r="AS81" s="37">
        <v>0</v>
      </c>
      <c r="AT81" s="50">
        <v>0</v>
      </c>
      <c r="AU81" s="58">
        <v>0</v>
      </c>
      <c r="AV81" s="58">
        <v>0</v>
      </c>
      <c r="AW81" s="37">
        <v>0</v>
      </c>
      <c r="AX81" s="50">
        <v>0</v>
      </c>
      <c r="AY81" s="58">
        <v>0</v>
      </c>
      <c r="AZ81" s="58">
        <v>0</v>
      </c>
      <c r="BA81" s="37">
        <v>0</v>
      </c>
      <c r="BB81" s="50">
        <v>0</v>
      </c>
      <c r="BC81" s="58">
        <v>0</v>
      </c>
      <c r="BD81" s="58">
        <v>0</v>
      </c>
      <c r="BE81" s="37">
        <v>0</v>
      </c>
      <c r="BF81" s="50">
        <v>0</v>
      </c>
      <c r="BG81" s="58">
        <v>0</v>
      </c>
      <c r="BH81" s="58">
        <v>0</v>
      </c>
      <c r="BI81" s="37">
        <v>0</v>
      </c>
      <c r="BJ81" s="50">
        <v>0</v>
      </c>
      <c r="BK81" s="58">
        <v>0</v>
      </c>
      <c r="BL81" s="58">
        <v>0</v>
      </c>
      <c r="BM81" s="37">
        <v>0</v>
      </c>
      <c r="BN81" s="50">
        <v>0</v>
      </c>
      <c r="BO81" s="58">
        <v>0</v>
      </c>
      <c r="BP81" s="58">
        <v>0</v>
      </c>
      <c r="BQ81" s="37">
        <v>0</v>
      </c>
      <c r="BR81" s="50">
        <v>0</v>
      </c>
      <c r="BS81" s="58">
        <v>1</v>
      </c>
      <c r="BT81" s="58">
        <v>1</v>
      </c>
      <c r="BU81" s="37">
        <v>0</v>
      </c>
      <c r="BV81" s="50">
        <v>0</v>
      </c>
      <c r="BW81" s="58">
        <v>0</v>
      </c>
      <c r="BX81" s="58">
        <v>0</v>
      </c>
      <c r="BY81" s="37">
        <v>0</v>
      </c>
      <c r="BZ81" s="50">
        <v>0</v>
      </c>
      <c r="CA81" s="58">
        <v>0</v>
      </c>
      <c r="CB81" s="58">
        <v>0</v>
      </c>
      <c r="CC81" s="37">
        <v>0</v>
      </c>
      <c r="CD81" s="50">
        <v>0</v>
      </c>
      <c r="CE81" s="58">
        <v>0</v>
      </c>
      <c r="CF81" s="58">
        <v>0</v>
      </c>
      <c r="CG81" s="37">
        <v>0</v>
      </c>
      <c r="CH81" s="50">
        <v>0</v>
      </c>
      <c r="CI81" s="58">
        <v>0</v>
      </c>
      <c r="CJ81" s="58">
        <v>0</v>
      </c>
      <c r="CK81" s="37">
        <v>0</v>
      </c>
      <c r="CL81" s="50">
        <v>1</v>
      </c>
      <c r="CM81" s="58">
        <v>1</v>
      </c>
      <c r="CN81" s="58">
        <v>1</v>
      </c>
      <c r="CO81" s="37">
        <v>1</v>
      </c>
      <c r="CP81" s="50">
        <v>1</v>
      </c>
      <c r="CQ81" s="58">
        <v>1</v>
      </c>
      <c r="CR81" s="58">
        <v>1</v>
      </c>
      <c r="CS81" s="37">
        <v>1</v>
      </c>
      <c r="CT81" s="50">
        <v>1</v>
      </c>
      <c r="CU81" s="58">
        <v>1</v>
      </c>
      <c r="CV81" s="58">
        <v>1</v>
      </c>
      <c r="CW81" s="37">
        <v>1</v>
      </c>
      <c r="CX81" s="50">
        <v>1</v>
      </c>
      <c r="CY81" s="58">
        <v>1</v>
      </c>
      <c r="CZ81" s="58">
        <v>1</v>
      </c>
      <c r="DA81" s="37">
        <v>1</v>
      </c>
      <c r="DB81" s="50">
        <v>0</v>
      </c>
      <c r="DC81" s="58">
        <v>0</v>
      </c>
      <c r="DD81" s="58">
        <v>0</v>
      </c>
      <c r="DE81" s="37">
        <v>0</v>
      </c>
      <c r="DF81" s="50">
        <v>0</v>
      </c>
      <c r="DG81" s="58">
        <v>0</v>
      </c>
      <c r="DH81" s="58">
        <v>0</v>
      </c>
      <c r="DI81" s="70">
        <v>0</v>
      </c>
      <c r="DJ81" s="50">
        <v>0</v>
      </c>
      <c r="DK81" s="58">
        <v>0</v>
      </c>
      <c r="DL81" s="58">
        <v>0</v>
      </c>
      <c r="DM81" s="37">
        <v>0</v>
      </c>
      <c r="DN81" s="50">
        <v>0</v>
      </c>
      <c r="DO81" s="58">
        <v>0</v>
      </c>
      <c r="DP81" s="58">
        <v>0</v>
      </c>
      <c r="DQ81" s="37"/>
    </row>
    <row r="82" spans="1:121" x14ac:dyDescent="0.2">
      <c r="A82" s="6" t="s">
        <v>62</v>
      </c>
      <c r="B82" s="50">
        <v>0</v>
      </c>
      <c r="C82" s="58">
        <v>0</v>
      </c>
      <c r="D82" s="58">
        <v>0</v>
      </c>
      <c r="E82" s="37">
        <v>0</v>
      </c>
      <c r="F82" s="50">
        <v>0</v>
      </c>
      <c r="G82" s="58">
        <v>0</v>
      </c>
      <c r="H82" s="58">
        <v>0</v>
      </c>
      <c r="I82" s="37">
        <v>0</v>
      </c>
      <c r="J82" s="50">
        <v>0</v>
      </c>
      <c r="K82" s="58">
        <v>0</v>
      </c>
      <c r="L82" s="58">
        <v>0</v>
      </c>
      <c r="M82" s="37">
        <v>0</v>
      </c>
      <c r="N82" s="50">
        <v>0</v>
      </c>
      <c r="O82" s="58">
        <v>0</v>
      </c>
      <c r="P82" s="58">
        <v>0</v>
      </c>
      <c r="Q82" s="37">
        <v>0</v>
      </c>
      <c r="R82" s="50">
        <v>0</v>
      </c>
      <c r="S82" s="58">
        <v>0</v>
      </c>
      <c r="T82" s="58">
        <v>0</v>
      </c>
      <c r="U82" s="37">
        <v>0</v>
      </c>
      <c r="V82" s="50">
        <v>0</v>
      </c>
      <c r="W82" s="58">
        <v>0</v>
      </c>
      <c r="X82" s="58">
        <v>0</v>
      </c>
      <c r="Y82" s="37">
        <v>0</v>
      </c>
      <c r="Z82" s="50">
        <v>0</v>
      </c>
      <c r="AA82" s="58">
        <v>0</v>
      </c>
      <c r="AB82" s="58">
        <v>0</v>
      </c>
      <c r="AC82" s="37">
        <v>0</v>
      </c>
      <c r="AD82" s="50">
        <v>0</v>
      </c>
      <c r="AE82" s="58">
        <v>0</v>
      </c>
      <c r="AF82" s="58">
        <v>0</v>
      </c>
      <c r="AG82" s="37">
        <v>0</v>
      </c>
      <c r="AH82" s="50">
        <v>0</v>
      </c>
      <c r="AI82" s="58">
        <v>0</v>
      </c>
      <c r="AJ82" s="58">
        <v>0</v>
      </c>
      <c r="AK82" s="37">
        <v>0</v>
      </c>
      <c r="AL82" s="50">
        <v>0</v>
      </c>
      <c r="AM82" s="58">
        <v>0</v>
      </c>
      <c r="AN82" s="58">
        <v>0</v>
      </c>
      <c r="AO82" s="37">
        <v>0</v>
      </c>
      <c r="AP82" s="50">
        <v>0</v>
      </c>
      <c r="AQ82" s="58">
        <v>0</v>
      </c>
      <c r="AR82" s="58">
        <v>0</v>
      </c>
      <c r="AS82" s="37">
        <v>0</v>
      </c>
      <c r="AT82" s="50">
        <v>0</v>
      </c>
      <c r="AU82" s="58">
        <v>0</v>
      </c>
      <c r="AV82" s="58">
        <v>0</v>
      </c>
      <c r="AW82" s="37">
        <v>0</v>
      </c>
      <c r="AX82" s="50">
        <v>0</v>
      </c>
      <c r="AY82" s="58">
        <v>0</v>
      </c>
      <c r="AZ82" s="58">
        <v>0</v>
      </c>
      <c r="BA82" s="37">
        <v>0</v>
      </c>
      <c r="BB82" s="50">
        <v>0</v>
      </c>
      <c r="BC82" s="58">
        <v>0</v>
      </c>
      <c r="BD82" s="58">
        <v>0</v>
      </c>
      <c r="BE82" s="37">
        <v>0</v>
      </c>
      <c r="BF82" s="50">
        <v>0</v>
      </c>
      <c r="BG82" s="58">
        <v>0</v>
      </c>
      <c r="BH82" s="58">
        <v>0</v>
      </c>
      <c r="BI82" s="37">
        <v>0</v>
      </c>
      <c r="BJ82" s="50">
        <v>0</v>
      </c>
      <c r="BK82" s="58">
        <v>0</v>
      </c>
      <c r="BL82" s="58">
        <v>0</v>
      </c>
      <c r="BM82" s="37">
        <v>0</v>
      </c>
      <c r="BN82" s="50">
        <v>0</v>
      </c>
      <c r="BO82" s="58">
        <v>0</v>
      </c>
      <c r="BP82" s="58">
        <v>0</v>
      </c>
      <c r="BQ82" s="37">
        <v>0</v>
      </c>
      <c r="BR82" s="50">
        <v>0</v>
      </c>
      <c r="BS82" s="58">
        <v>0</v>
      </c>
      <c r="BT82" s="58">
        <v>0</v>
      </c>
      <c r="BU82" s="37">
        <v>0</v>
      </c>
      <c r="BV82" s="50">
        <v>0</v>
      </c>
      <c r="BW82" s="58">
        <v>0</v>
      </c>
      <c r="BX82" s="58">
        <v>0</v>
      </c>
      <c r="BY82" s="37">
        <v>0</v>
      </c>
      <c r="BZ82" s="50">
        <v>0</v>
      </c>
      <c r="CA82" s="58">
        <v>0</v>
      </c>
      <c r="CB82" s="58">
        <v>0</v>
      </c>
      <c r="CC82" s="37">
        <v>1</v>
      </c>
      <c r="CD82" s="50">
        <v>1</v>
      </c>
      <c r="CE82" s="58">
        <v>1</v>
      </c>
      <c r="CF82" s="58">
        <v>1</v>
      </c>
      <c r="CG82" s="37">
        <v>1</v>
      </c>
      <c r="CH82" s="50">
        <v>1</v>
      </c>
      <c r="CI82" s="58">
        <v>1</v>
      </c>
      <c r="CJ82" s="58">
        <v>0</v>
      </c>
      <c r="CK82" s="37">
        <v>0</v>
      </c>
      <c r="CL82" s="50">
        <v>0</v>
      </c>
      <c r="CM82" s="58">
        <v>0</v>
      </c>
      <c r="CN82" s="58">
        <v>0</v>
      </c>
      <c r="CO82" s="37">
        <v>0</v>
      </c>
      <c r="CP82" s="50">
        <v>0</v>
      </c>
      <c r="CQ82" s="58">
        <v>0</v>
      </c>
      <c r="CR82" s="58">
        <v>0</v>
      </c>
      <c r="CS82" s="37">
        <v>0</v>
      </c>
      <c r="CT82" s="50">
        <v>0</v>
      </c>
      <c r="CU82" s="58">
        <v>0</v>
      </c>
      <c r="CV82" s="58">
        <v>0</v>
      </c>
      <c r="CW82" s="37">
        <v>0</v>
      </c>
      <c r="CX82" s="50">
        <v>0</v>
      </c>
      <c r="CY82" s="58">
        <v>3</v>
      </c>
      <c r="CZ82" s="58">
        <v>3</v>
      </c>
      <c r="DA82" s="37">
        <v>0</v>
      </c>
      <c r="DB82" s="50">
        <v>0</v>
      </c>
      <c r="DC82" s="58">
        <v>2</v>
      </c>
      <c r="DD82" s="58">
        <v>3</v>
      </c>
      <c r="DE82" s="37">
        <v>1</v>
      </c>
      <c r="DF82" s="50">
        <v>1</v>
      </c>
      <c r="DG82" s="58">
        <v>3</v>
      </c>
      <c r="DH82" s="58">
        <v>2</v>
      </c>
      <c r="DI82" s="70">
        <v>0</v>
      </c>
      <c r="DJ82" s="50">
        <v>0</v>
      </c>
      <c r="DK82" s="58">
        <v>1.7811376029999999</v>
      </c>
      <c r="DL82" s="58">
        <v>1.7865629199999999</v>
      </c>
      <c r="DM82" s="37">
        <v>0</v>
      </c>
      <c r="DN82" s="50">
        <v>0</v>
      </c>
      <c r="DO82" s="58">
        <v>0.93621804900000005</v>
      </c>
      <c r="DP82" s="58">
        <v>1.823710819</v>
      </c>
      <c r="DQ82" s="37"/>
    </row>
    <row r="83" spans="1:121" x14ac:dyDescent="0.2">
      <c r="A83" s="6" t="s">
        <v>63</v>
      </c>
      <c r="B83" s="50">
        <v>0</v>
      </c>
      <c r="C83" s="58">
        <v>0</v>
      </c>
      <c r="D83" s="58">
        <v>0</v>
      </c>
      <c r="E83" s="37">
        <v>0</v>
      </c>
      <c r="F83" s="50">
        <v>0</v>
      </c>
      <c r="G83" s="58">
        <v>0</v>
      </c>
      <c r="H83" s="58">
        <v>0</v>
      </c>
      <c r="I83" s="37">
        <v>0</v>
      </c>
      <c r="J83" s="50">
        <v>0</v>
      </c>
      <c r="K83" s="58">
        <v>0</v>
      </c>
      <c r="L83" s="58">
        <v>0</v>
      </c>
      <c r="M83" s="37">
        <v>0</v>
      </c>
      <c r="N83" s="50">
        <v>0</v>
      </c>
      <c r="O83" s="58">
        <v>0</v>
      </c>
      <c r="P83" s="58">
        <v>0</v>
      </c>
      <c r="Q83" s="37">
        <v>0</v>
      </c>
      <c r="R83" s="50">
        <v>0</v>
      </c>
      <c r="S83" s="58">
        <v>0</v>
      </c>
      <c r="T83" s="58">
        <v>0</v>
      </c>
      <c r="U83" s="37">
        <v>0</v>
      </c>
      <c r="V83" s="50">
        <v>0</v>
      </c>
      <c r="W83" s="58">
        <v>0</v>
      </c>
      <c r="X83" s="58">
        <v>0</v>
      </c>
      <c r="Y83" s="37">
        <v>0</v>
      </c>
      <c r="Z83" s="50">
        <v>0</v>
      </c>
      <c r="AA83" s="58">
        <v>0</v>
      </c>
      <c r="AB83" s="58">
        <v>0</v>
      </c>
      <c r="AC83" s="37">
        <v>0</v>
      </c>
      <c r="AD83" s="50">
        <v>0</v>
      </c>
      <c r="AE83" s="58">
        <v>0</v>
      </c>
      <c r="AF83" s="58">
        <v>0</v>
      </c>
      <c r="AG83" s="37">
        <v>0.99132701099999998</v>
      </c>
      <c r="AH83" s="50">
        <v>0.99075704399999998</v>
      </c>
      <c r="AI83" s="58">
        <v>0</v>
      </c>
      <c r="AJ83" s="58">
        <v>0</v>
      </c>
      <c r="AK83" s="37">
        <v>0</v>
      </c>
      <c r="AL83" s="50">
        <v>0</v>
      </c>
      <c r="AM83" s="58">
        <v>0</v>
      </c>
      <c r="AN83" s="58">
        <v>0</v>
      </c>
      <c r="AO83" s="37">
        <v>0</v>
      </c>
      <c r="AP83" s="50">
        <v>0</v>
      </c>
      <c r="AQ83" s="58">
        <v>0</v>
      </c>
      <c r="AR83" s="58">
        <v>0</v>
      </c>
      <c r="AS83" s="37">
        <v>0</v>
      </c>
      <c r="AT83" s="50">
        <v>0</v>
      </c>
      <c r="AU83" s="58">
        <v>0</v>
      </c>
      <c r="AV83" s="58">
        <v>0</v>
      </c>
      <c r="AW83" s="37">
        <v>0</v>
      </c>
      <c r="AX83" s="50">
        <v>0</v>
      </c>
      <c r="AY83" s="58">
        <v>0</v>
      </c>
      <c r="AZ83" s="58">
        <v>0</v>
      </c>
      <c r="BA83" s="37">
        <v>0</v>
      </c>
      <c r="BB83" s="50">
        <v>0</v>
      </c>
      <c r="BC83" s="58">
        <v>0</v>
      </c>
      <c r="BD83" s="58">
        <v>0</v>
      </c>
      <c r="BE83" s="37">
        <v>0</v>
      </c>
      <c r="BF83" s="50">
        <v>0</v>
      </c>
      <c r="BG83" s="58">
        <v>0</v>
      </c>
      <c r="BH83" s="58">
        <v>0</v>
      </c>
      <c r="BI83" s="37">
        <v>0</v>
      </c>
      <c r="BJ83" s="50">
        <v>0</v>
      </c>
      <c r="BK83" s="58">
        <v>0</v>
      </c>
      <c r="BL83" s="58">
        <v>0</v>
      </c>
      <c r="BM83" s="37">
        <v>0</v>
      </c>
      <c r="BN83" s="50">
        <v>0</v>
      </c>
      <c r="BO83" s="58">
        <v>0</v>
      </c>
      <c r="BP83" s="58">
        <v>0</v>
      </c>
      <c r="BQ83" s="37">
        <v>0</v>
      </c>
      <c r="BR83" s="50">
        <v>0</v>
      </c>
      <c r="BS83" s="58">
        <v>0</v>
      </c>
      <c r="BT83" s="58">
        <v>0</v>
      </c>
      <c r="BU83" s="37">
        <v>0</v>
      </c>
      <c r="BV83" s="50">
        <v>0</v>
      </c>
      <c r="BW83" s="58">
        <v>0</v>
      </c>
      <c r="BX83" s="58">
        <v>0</v>
      </c>
      <c r="BY83" s="37">
        <v>0</v>
      </c>
      <c r="BZ83" s="50">
        <v>0</v>
      </c>
      <c r="CA83" s="58">
        <v>0</v>
      </c>
      <c r="CB83" s="58">
        <v>0</v>
      </c>
      <c r="CC83" s="37">
        <v>0</v>
      </c>
      <c r="CD83" s="50">
        <v>0</v>
      </c>
      <c r="CE83" s="58">
        <v>0</v>
      </c>
      <c r="CF83" s="58">
        <v>0</v>
      </c>
      <c r="CG83" s="37">
        <v>0</v>
      </c>
      <c r="CH83" s="50">
        <v>0</v>
      </c>
      <c r="CI83" s="58">
        <v>0</v>
      </c>
      <c r="CJ83" s="58">
        <v>0</v>
      </c>
      <c r="CK83" s="37">
        <v>0</v>
      </c>
      <c r="CL83" s="50">
        <v>0</v>
      </c>
      <c r="CM83" s="58">
        <v>0</v>
      </c>
      <c r="CN83" s="58">
        <v>0</v>
      </c>
      <c r="CO83" s="37">
        <v>0</v>
      </c>
      <c r="CP83" s="50">
        <v>1</v>
      </c>
      <c r="CQ83" s="58">
        <v>1</v>
      </c>
      <c r="CR83" s="58">
        <v>1</v>
      </c>
      <c r="CS83" s="37">
        <v>1</v>
      </c>
      <c r="CT83" s="50">
        <v>1</v>
      </c>
      <c r="CU83" s="58">
        <v>1</v>
      </c>
      <c r="CV83" s="58">
        <v>1</v>
      </c>
      <c r="CW83" s="37">
        <v>1</v>
      </c>
      <c r="CX83" s="50">
        <v>1</v>
      </c>
      <c r="CY83" s="58">
        <v>1</v>
      </c>
      <c r="CZ83" s="58">
        <v>1</v>
      </c>
      <c r="DA83" s="37">
        <v>1</v>
      </c>
      <c r="DB83" s="50">
        <v>1</v>
      </c>
      <c r="DC83" s="58">
        <v>1</v>
      </c>
      <c r="DD83" s="58">
        <v>1</v>
      </c>
      <c r="DE83" s="37">
        <v>2</v>
      </c>
      <c r="DF83" s="50">
        <v>2</v>
      </c>
      <c r="DG83" s="58">
        <v>2</v>
      </c>
      <c r="DH83" s="58">
        <v>1</v>
      </c>
      <c r="DI83" s="70">
        <v>1</v>
      </c>
      <c r="DJ83" s="50">
        <v>1.6912162550000001</v>
      </c>
      <c r="DK83" s="58">
        <v>0.88790142100000002</v>
      </c>
      <c r="DL83" s="58">
        <v>0</v>
      </c>
      <c r="DM83" s="37">
        <v>0</v>
      </c>
      <c r="DN83" s="50">
        <v>0</v>
      </c>
      <c r="DO83" s="58">
        <v>0</v>
      </c>
      <c r="DP83" s="58">
        <v>0</v>
      </c>
      <c r="DQ83" s="37"/>
    </row>
    <row r="84" spans="1:121" x14ac:dyDescent="0.2">
      <c r="A84" s="6" t="s">
        <v>99</v>
      </c>
      <c r="B84" s="50">
        <v>0</v>
      </c>
      <c r="C84" s="58">
        <v>0</v>
      </c>
      <c r="D84" s="58">
        <v>0</v>
      </c>
      <c r="E84" s="37">
        <v>0</v>
      </c>
      <c r="F84" s="50">
        <v>0</v>
      </c>
      <c r="G84" s="58">
        <v>0</v>
      </c>
      <c r="H84" s="58">
        <v>0.961873898</v>
      </c>
      <c r="I84" s="37">
        <v>0.96139748800000002</v>
      </c>
      <c r="J84" s="50">
        <v>0.96192901099999994</v>
      </c>
      <c r="K84" s="58">
        <v>0.96203676900000001</v>
      </c>
      <c r="L84" s="58">
        <v>0.96131517700000002</v>
      </c>
      <c r="M84" s="37">
        <v>0.96155951500000003</v>
      </c>
      <c r="N84" s="50">
        <v>0.95571155900000004</v>
      </c>
      <c r="O84" s="58">
        <v>0.95607231999999998</v>
      </c>
      <c r="P84" s="58">
        <v>0.95688634299999997</v>
      </c>
      <c r="Q84" s="37">
        <v>0.95995011799999996</v>
      </c>
      <c r="R84" s="50">
        <v>0.95705281600000003</v>
      </c>
      <c r="S84" s="58">
        <v>0.95931469199999997</v>
      </c>
      <c r="T84" s="58">
        <v>0.95752132300000004</v>
      </c>
      <c r="U84" s="37">
        <v>0.95850872799999998</v>
      </c>
      <c r="V84" s="50">
        <v>0.95281298299999995</v>
      </c>
      <c r="W84" s="58">
        <v>0.95042197799999995</v>
      </c>
      <c r="X84" s="58">
        <v>0.95012999099999995</v>
      </c>
      <c r="Y84" s="37">
        <v>0.95534832800000002</v>
      </c>
      <c r="Z84" s="50">
        <v>0.94696984500000003</v>
      </c>
      <c r="AA84" s="58">
        <v>0.94279502699999995</v>
      </c>
      <c r="AB84" s="58">
        <v>0.99454913199999995</v>
      </c>
      <c r="AC84" s="37">
        <v>0.99445452400000001</v>
      </c>
      <c r="AD84" s="50">
        <v>0.99586370700000004</v>
      </c>
      <c r="AE84" s="58">
        <v>0.99607403400000005</v>
      </c>
      <c r="AF84" s="58">
        <v>0.99358158600000002</v>
      </c>
      <c r="AG84" s="37">
        <v>0.99367156899999998</v>
      </c>
      <c r="AH84" s="50">
        <v>0.98566369700000001</v>
      </c>
      <c r="AI84" s="58">
        <v>0.98982952099999999</v>
      </c>
      <c r="AJ84" s="58">
        <v>0.98898769500000006</v>
      </c>
      <c r="AK84" s="37">
        <v>1.9880734449999999</v>
      </c>
      <c r="AL84" s="50">
        <v>0.98857618300000005</v>
      </c>
      <c r="AM84" s="58">
        <v>0.98974605900000001</v>
      </c>
      <c r="AN84" s="58">
        <v>1</v>
      </c>
      <c r="AO84" s="37">
        <v>0</v>
      </c>
      <c r="AP84" s="50">
        <v>0</v>
      </c>
      <c r="AQ84" s="58">
        <v>1.8395556790000001</v>
      </c>
      <c r="AR84" s="58">
        <v>1.832053682</v>
      </c>
      <c r="AS84" s="37">
        <v>0.98913638299999995</v>
      </c>
      <c r="AT84" s="50">
        <v>0.97470806399999999</v>
      </c>
      <c r="AU84" s="58">
        <v>0.95137826199999997</v>
      </c>
      <c r="AV84" s="58">
        <v>0</v>
      </c>
      <c r="AW84" s="37">
        <v>0.753191269</v>
      </c>
      <c r="AX84" s="50">
        <v>0.75717431099999999</v>
      </c>
      <c r="AY84" s="58">
        <v>1.6746698330000001</v>
      </c>
      <c r="AZ84" s="58">
        <v>1.625927058</v>
      </c>
      <c r="BA84" s="37">
        <v>1.5351290639999999</v>
      </c>
      <c r="BB84" s="50">
        <v>1.4673858339999999</v>
      </c>
      <c r="BC84" s="58">
        <v>0.70952606699999998</v>
      </c>
      <c r="BD84" s="58">
        <v>0.73028406000000001</v>
      </c>
      <c r="BE84" s="37">
        <v>2.2182210539999998</v>
      </c>
      <c r="BF84" s="50">
        <v>2.2219448759999998</v>
      </c>
      <c r="BG84" s="58">
        <v>3.9839986540000001</v>
      </c>
      <c r="BH84" s="58">
        <v>3.7328815889999998</v>
      </c>
      <c r="BI84" s="37">
        <v>4.330621507</v>
      </c>
      <c r="BJ84" s="50">
        <v>4</v>
      </c>
      <c r="BK84" s="58">
        <v>3</v>
      </c>
      <c r="BL84" s="58">
        <v>5</v>
      </c>
      <c r="BM84" s="37">
        <v>6</v>
      </c>
      <c r="BN84" s="50">
        <v>4</v>
      </c>
      <c r="BO84" s="58">
        <v>15</v>
      </c>
      <c r="BP84" s="58">
        <v>17</v>
      </c>
      <c r="BQ84" s="37">
        <v>7</v>
      </c>
      <c r="BR84" s="50">
        <v>6</v>
      </c>
      <c r="BS84" s="58">
        <v>17</v>
      </c>
      <c r="BT84" s="58">
        <v>15</v>
      </c>
      <c r="BU84" s="37">
        <v>8</v>
      </c>
      <c r="BV84" s="50">
        <v>17</v>
      </c>
      <c r="BW84" s="58">
        <v>17</v>
      </c>
      <c r="BX84" s="58">
        <v>18.363121199999998</v>
      </c>
      <c r="BY84" s="37">
        <v>8.3693883420000006</v>
      </c>
      <c r="BZ84" s="50">
        <v>8.4245224329999999</v>
      </c>
      <c r="CA84" s="58">
        <v>16.42229433</v>
      </c>
      <c r="CB84" s="58">
        <v>13.4301105</v>
      </c>
      <c r="CC84" s="37">
        <v>9.4357330340000001</v>
      </c>
      <c r="CD84" s="50">
        <v>7.4184983710000001</v>
      </c>
      <c r="CE84" s="58">
        <v>13.41889711</v>
      </c>
      <c r="CF84" s="58">
        <v>12.42930243</v>
      </c>
      <c r="CG84" s="37">
        <v>7.4285902909999999</v>
      </c>
      <c r="CH84" s="50">
        <v>9.4792056169999999</v>
      </c>
      <c r="CI84" s="58">
        <v>10</v>
      </c>
      <c r="CJ84" s="58">
        <v>11</v>
      </c>
      <c r="CK84" s="37">
        <v>9</v>
      </c>
      <c r="CL84" s="50">
        <v>9</v>
      </c>
      <c r="CM84" s="58">
        <v>14</v>
      </c>
      <c r="CN84" s="58">
        <v>17</v>
      </c>
      <c r="CO84" s="37">
        <v>13</v>
      </c>
      <c r="CP84" s="50">
        <v>15</v>
      </c>
      <c r="CQ84" s="58">
        <v>17</v>
      </c>
      <c r="CR84" s="58">
        <v>21</v>
      </c>
      <c r="CS84" s="37">
        <v>14</v>
      </c>
      <c r="CT84" s="50">
        <v>17</v>
      </c>
      <c r="CU84" s="58">
        <v>19</v>
      </c>
      <c r="CV84" s="58">
        <v>21</v>
      </c>
      <c r="CW84" s="37">
        <v>14</v>
      </c>
      <c r="CX84" s="50">
        <v>11</v>
      </c>
      <c r="CY84" s="58">
        <v>16</v>
      </c>
      <c r="CZ84" s="58">
        <v>21</v>
      </c>
      <c r="DA84" s="37">
        <v>16</v>
      </c>
      <c r="DB84" s="50">
        <v>17</v>
      </c>
      <c r="DC84" s="58">
        <v>21</v>
      </c>
      <c r="DD84" s="58">
        <v>23</v>
      </c>
      <c r="DE84" s="37">
        <v>18</v>
      </c>
      <c r="DF84" s="50">
        <v>15</v>
      </c>
      <c r="DG84" s="58">
        <v>17</v>
      </c>
      <c r="DH84" s="58">
        <v>18</v>
      </c>
      <c r="DI84" s="70">
        <v>20</v>
      </c>
      <c r="DJ84" s="50">
        <v>21.772343859999999</v>
      </c>
      <c r="DK84" s="58">
        <v>20.12954169</v>
      </c>
      <c r="DL84" s="58">
        <v>21.643528719999999</v>
      </c>
      <c r="DM84" s="37">
        <v>24.775848530000001</v>
      </c>
      <c r="DN84" s="50">
        <v>22.873646269999998</v>
      </c>
      <c r="DO84" s="58">
        <v>17.45174265</v>
      </c>
      <c r="DP84" s="58">
        <v>18.430384589999999</v>
      </c>
      <c r="DQ84" s="37"/>
    </row>
    <row r="85" spans="1:121" x14ac:dyDescent="0.2">
      <c r="A85" s="6" t="s">
        <v>88</v>
      </c>
      <c r="B85" s="50">
        <v>0</v>
      </c>
      <c r="C85" s="58">
        <v>0</v>
      </c>
      <c r="D85" s="58">
        <v>0</v>
      </c>
      <c r="E85" s="37">
        <v>0</v>
      </c>
      <c r="F85" s="50">
        <v>0</v>
      </c>
      <c r="G85" s="58">
        <v>0</v>
      </c>
      <c r="H85" s="58">
        <v>0</v>
      </c>
      <c r="I85" s="37">
        <v>0</v>
      </c>
      <c r="J85" s="50">
        <v>0</v>
      </c>
      <c r="K85" s="58">
        <v>0</v>
      </c>
      <c r="L85" s="58">
        <v>0</v>
      </c>
      <c r="M85" s="37">
        <v>0</v>
      </c>
      <c r="N85" s="50">
        <v>0</v>
      </c>
      <c r="O85" s="58">
        <v>0</v>
      </c>
      <c r="P85" s="58">
        <v>0</v>
      </c>
      <c r="Q85" s="37">
        <v>0</v>
      </c>
      <c r="R85" s="50">
        <v>0</v>
      </c>
      <c r="S85" s="58">
        <v>0</v>
      </c>
      <c r="T85" s="58">
        <v>0</v>
      </c>
      <c r="U85" s="37">
        <v>0</v>
      </c>
      <c r="V85" s="50">
        <v>0</v>
      </c>
      <c r="W85" s="58">
        <v>0</v>
      </c>
      <c r="X85" s="58">
        <v>0</v>
      </c>
      <c r="Y85" s="37">
        <v>0</v>
      </c>
      <c r="Z85" s="50">
        <v>0</v>
      </c>
      <c r="AA85" s="58">
        <v>0</v>
      </c>
      <c r="AB85" s="58">
        <v>0</v>
      </c>
      <c r="AC85" s="37">
        <v>0</v>
      </c>
      <c r="AD85" s="50">
        <v>0</v>
      </c>
      <c r="AE85" s="58">
        <v>0</v>
      </c>
      <c r="AF85" s="58">
        <v>0</v>
      </c>
      <c r="AG85" s="37">
        <v>0</v>
      </c>
      <c r="AH85" s="50">
        <v>0</v>
      </c>
      <c r="AI85" s="58">
        <v>0</v>
      </c>
      <c r="AJ85" s="58">
        <v>0</v>
      </c>
      <c r="AK85" s="37">
        <v>0</v>
      </c>
      <c r="AL85" s="50">
        <v>0</v>
      </c>
      <c r="AM85" s="58">
        <v>0</v>
      </c>
      <c r="AN85" s="58">
        <v>0</v>
      </c>
      <c r="AO85" s="37">
        <v>0</v>
      </c>
      <c r="AP85" s="50">
        <v>0</v>
      </c>
      <c r="AQ85" s="58">
        <v>0</v>
      </c>
      <c r="AR85" s="58">
        <v>0</v>
      </c>
      <c r="AS85" s="37">
        <v>0</v>
      </c>
      <c r="AT85" s="50">
        <v>0</v>
      </c>
      <c r="AU85" s="58">
        <v>0</v>
      </c>
      <c r="AV85" s="58">
        <v>0</v>
      </c>
      <c r="AW85" s="37">
        <v>0</v>
      </c>
      <c r="AX85" s="50">
        <v>0</v>
      </c>
      <c r="AY85" s="58">
        <v>0</v>
      </c>
      <c r="AZ85" s="58">
        <v>0</v>
      </c>
      <c r="BA85" s="37">
        <v>0</v>
      </c>
      <c r="BB85" s="50">
        <v>0</v>
      </c>
      <c r="BC85" s="58">
        <v>0</v>
      </c>
      <c r="BD85" s="58">
        <v>0</v>
      </c>
      <c r="BE85" s="37">
        <v>0</v>
      </c>
      <c r="BF85" s="50">
        <v>0</v>
      </c>
      <c r="BG85" s="58">
        <v>0</v>
      </c>
      <c r="BH85" s="58">
        <v>0</v>
      </c>
      <c r="BI85" s="37">
        <v>0</v>
      </c>
      <c r="BJ85" s="50">
        <v>0</v>
      </c>
      <c r="BK85" s="58">
        <v>0</v>
      </c>
      <c r="BL85" s="58">
        <v>0</v>
      </c>
      <c r="BM85" s="37">
        <v>0</v>
      </c>
      <c r="BN85" s="50">
        <v>0</v>
      </c>
      <c r="BO85" s="58">
        <v>0</v>
      </c>
      <c r="BP85" s="58">
        <v>0</v>
      </c>
      <c r="BQ85" s="37">
        <v>0</v>
      </c>
      <c r="BR85" s="50">
        <v>0</v>
      </c>
      <c r="BS85" s="58">
        <v>0</v>
      </c>
      <c r="BT85" s="58">
        <v>0</v>
      </c>
      <c r="BU85" s="37">
        <v>0</v>
      </c>
      <c r="BV85" s="50">
        <v>0</v>
      </c>
      <c r="BW85" s="58">
        <v>0</v>
      </c>
      <c r="BX85" s="58">
        <v>0</v>
      </c>
      <c r="BY85" s="37">
        <v>0</v>
      </c>
      <c r="BZ85" s="50">
        <v>0</v>
      </c>
      <c r="CA85" s="58">
        <v>0</v>
      </c>
      <c r="CB85" s="58">
        <v>0</v>
      </c>
      <c r="CC85" s="37">
        <v>0</v>
      </c>
      <c r="CD85" s="50">
        <v>0</v>
      </c>
      <c r="CE85" s="58">
        <v>0</v>
      </c>
      <c r="CF85" s="58">
        <v>0</v>
      </c>
      <c r="CG85" s="37">
        <v>0</v>
      </c>
      <c r="CH85" s="50">
        <v>0</v>
      </c>
      <c r="CI85" s="58">
        <v>0</v>
      </c>
      <c r="CJ85" s="58">
        <v>0</v>
      </c>
      <c r="CK85" s="37">
        <v>0</v>
      </c>
      <c r="CL85" s="50">
        <v>0</v>
      </c>
      <c r="CM85" s="58">
        <v>0</v>
      </c>
      <c r="CN85" s="58">
        <v>0</v>
      </c>
      <c r="CO85" s="37">
        <v>0</v>
      </c>
      <c r="CP85" s="50">
        <v>0</v>
      </c>
      <c r="CQ85" s="58">
        <v>0</v>
      </c>
      <c r="CR85" s="58">
        <v>0</v>
      </c>
      <c r="CS85" s="37">
        <v>1</v>
      </c>
      <c r="CT85" s="50">
        <v>1</v>
      </c>
      <c r="CU85" s="58">
        <v>1</v>
      </c>
      <c r="CV85" s="58">
        <v>1</v>
      </c>
      <c r="CW85" s="37">
        <v>1</v>
      </c>
      <c r="CX85" s="50">
        <v>1</v>
      </c>
      <c r="CY85" s="58">
        <v>1</v>
      </c>
      <c r="CZ85" s="58">
        <v>1</v>
      </c>
      <c r="DA85" s="37">
        <v>1</v>
      </c>
      <c r="DB85" s="50">
        <v>1</v>
      </c>
      <c r="DC85" s="58">
        <v>1</v>
      </c>
      <c r="DD85" s="58">
        <v>1</v>
      </c>
      <c r="DE85" s="37">
        <v>1</v>
      </c>
      <c r="DF85" s="50">
        <v>1</v>
      </c>
      <c r="DG85" s="58">
        <v>0</v>
      </c>
      <c r="DH85" s="58">
        <v>0</v>
      </c>
      <c r="DI85" s="70">
        <v>0</v>
      </c>
      <c r="DJ85" s="50">
        <v>0</v>
      </c>
      <c r="DK85" s="58">
        <v>0</v>
      </c>
      <c r="DL85" s="58">
        <v>0</v>
      </c>
      <c r="DM85" s="37">
        <v>0</v>
      </c>
      <c r="DN85" s="50">
        <v>0</v>
      </c>
      <c r="DO85" s="58">
        <v>0</v>
      </c>
      <c r="DP85" s="58">
        <v>0</v>
      </c>
      <c r="DQ85" s="37"/>
    </row>
    <row r="86" spans="1:121" x14ac:dyDescent="0.2">
      <c r="A86" s="6" t="s">
        <v>64</v>
      </c>
      <c r="B86" s="50">
        <v>0</v>
      </c>
      <c r="C86" s="58">
        <v>0</v>
      </c>
      <c r="D86" s="58">
        <v>0</v>
      </c>
      <c r="E86" s="37">
        <v>0</v>
      </c>
      <c r="F86" s="50">
        <v>0</v>
      </c>
      <c r="G86" s="58">
        <v>0</v>
      </c>
      <c r="H86" s="58">
        <v>0</v>
      </c>
      <c r="I86" s="37">
        <v>0</v>
      </c>
      <c r="J86" s="50">
        <v>0</v>
      </c>
      <c r="K86" s="58">
        <v>0</v>
      </c>
      <c r="L86" s="58">
        <v>0</v>
      </c>
      <c r="M86" s="37">
        <v>0</v>
      </c>
      <c r="N86" s="50">
        <v>0</v>
      </c>
      <c r="O86" s="58">
        <v>0</v>
      </c>
      <c r="P86" s="58">
        <v>0</v>
      </c>
      <c r="Q86" s="37">
        <v>0</v>
      </c>
      <c r="R86" s="50">
        <v>0</v>
      </c>
      <c r="S86" s="58">
        <v>0</v>
      </c>
      <c r="T86" s="58">
        <v>0</v>
      </c>
      <c r="U86" s="37">
        <v>0</v>
      </c>
      <c r="V86" s="50">
        <v>0</v>
      </c>
      <c r="W86" s="58">
        <v>0.95659508599999998</v>
      </c>
      <c r="X86" s="58">
        <v>0.95628839499999996</v>
      </c>
      <c r="Y86" s="37">
        <v>0.95649926799999996</v>
      </c>
      <c r="Z86" s="50">
        <v>0.95512407099999996</v>
      </c>
      <c r="AA86" s="58">
        <v>0.953103704</v>
      </c>
      <c r="AB86" s="58">
        <v>0.99565117599999997</v>
      </c>
      <c r="AC86" s="37">
        <v>0.99544356000000001</v>
      </c>
      <c r="AD86" s="50">
        <v>0.99659635000000002</v>
      </c>
      <c r="AE86" s="58">
        <v>0.99697159099999999</v>
      </c>
      <c r="AF86" s="58">
        <v>1.9904288800000001</v>
      </c>
      <c r="AG86" s="37">
        <v>1.989689619</v>
      </c>
      <c r="AH86" s="50">
        <v>1.9889947429999999</v>
      </c>
      <c r="AI86" s="58">
        <v>1.992063176</v>
      </c>
      <c r="AJ86" s="58">
        <v>0.99601620700000004</v>
      </c>
      <c r="AK86" s="37">
        <v>0.99750381300000002</v>
      </c>
      <c r="AL86" s="50">
        <v>0.99612048200000003</v>
      </c>
      <c r="AM86" s="58">
        <v>0.997426708</v>
      </c>
      <c r="AN86" s="58">
        <v>1</v>
      </c>
      <c r="AO86" s="37">
        <v>0</v>
      </c>
      <c r="AP86" s="50">
        <v>0</v>
      </c>
      <c r="AQ86" s="58">
        <v>0</v>
      </c>
      <c r="AR86" s="58">
        <v>0</v>
      </c>
      <c r="AS86" s="37">
        <v>0</v>
      </c>
      <c r="AT86" s="50">
        <v>0</v>
      </c>
      <c r="AU86" s="58">
        <v>0</v>
      </c>
      <c r="AV86" s="58">
        <v>0.93400769100000003</v>
      </c>
      <c r="AW86" s="37">
        <v>0.92326312300000002</v>
      </c>
      <c r="AX86" s="50">
        <v>0.86660663199999999</v>
      </c>
      <c r="AY86" s="58">
        <v>0.84866828299999997</v>
      </c>
      <c r="AZ86" s="58">
        <v>0.86428294299999997</v>
      </c>
      <c r="BA86" s="37">
        <v>0.80776890499999998</v>
      </c>
      <c r="BB86" s="50">
        <v>0.77104337899999997</v>
      </c>
      <c r="BC86" s="58">
        <v>0.74623428700000005</v>
      </c>
      <c r="BD86" s="58">
        <v>0.72070900999999998</v>
      </c>
      <c r="BE86" s="37">
        <v>0.73262247999999996</v>
      </c>
      <c r="BF86" s="50">
        <v>1.443814417</v>
      </c>
      <c r="BG86" s="58">
        <v>1.403531689</v>
      </c>
      <c r="BH86" s="58">
        <v>1.3144840579999999</v>
      </c>
      <c r="BI86" s="37">
        <v>1.3154862709999999</v>
      </c>
      <c r="BJ86" s="50">
        <v>2.5137319480000002</v>
      </c>
      <c r="BK86" s="58">
        <v>2.5130668530000002</v>
      </c>
      <c r="BL86" s="58">
        <v>2.512626381</v>
      </c>
      <c r="BM86" s="37">
        <v>1.5201279459999999</v>
      </c>
      <c r="BN86" s="50">
        <v>3</v>
      </c>
      <c r="BO86" s="58">
        <v>1</v>
      </c>
      <c r="BP86" s="58">
        <v>1</v>
      </c>
      <c r="BQ86" s="37">
        <v>0</v>
      </c>
      <c r="BR86" s="50">
        <v>1</v>
      </c>
      <c r="BS86" s="58">
        <v>2</v>
      </c>
      <c r="BT86" s="58">
        <v>2</v>
      </c>
      <c r="BU86" s="37">
        <v>1</v>
      </c>
      <c r="BV86" s="50">
        <v>1</v>
      </c>
      <c r="BW86" s="58">
        <v>1</v>
      </c>
      <c r="BX86" s="58">
        <v>1</v>
      </c>
      <c r="BY86" s="37">
        <v>1</v>
      </c>
      <c r="BZ86" s="50">
        <v>1</v>
      </c>
      <c r="CA86" s="58">
        <v>4</v>
      </c>
      <c r="CB86" s="58">
        <v>4</v>
      </c>
      <c r="CC86" s="37">
        <v>2</v>
      </c>
      <c r="CD86" s="50">
        <v>0</v>
      </c>
      <c r="CE86" s="58">
        <v>1</v>
      </c>
      <c r="CF86" s="58">
        <v>1</v>
      </c>
      <c r="CG86" s="37">
        <v>1</v>
      </c>
      <c r="CH86" s="50">
        <v>2</v>
      </c>
      <c r="CI86" s="58">
        <v>5</v>
      </c>
      <c r="CJ86" s="58">
        <v>5</v>
      </c>
      <c r="CK86" s="37">
        <v>5</v>
      </c>
      <c r="CL86" s="50">
        <v>6</v>
      </c>
      <c r="CM86" s="58">
        <v>7</v>
      </c>
      <c r="CN86" s="58">
        <v>8</v>
      </c>
      <c r="CO86" s="37">
        <v>3</v>
      </c>
      <c r="CP86" s="50">
        <v>3</v>
      </c>
      <c r="CQ86" s="58">
        <v>5</v>
      </c>
      <c r="CR86" s="58">
        <v>5</v>
      </c>
      <c r="CS86" s="37">
        <v>3</v>
      </c>
      <c r="CT86" s="50">
        <v>4</v>
      </c>
      <c r="CU86" s="58">
        <v>3</v>
      </c>
      <c r="CV86" s="58">
        <v>5</v>
      </c>
      <c r="CW86" s="37">
        <v>5</v>
      </c>
      <c r="CX86" s="50">
        <v>5</v>
      </c>
      <c r="CY86" s="58">
        <v>5</v>
      </c>
      <c r="CZ86" s="58">
        <v>4</v>
      </c>
      <c r="DA86" s="37">
        <v>3</v>
      </c>
      <c r="DB86" s="50">
        <v>3</v>
      </c>
      <c r="DC86" s="58">
        <v>5</v>
      </c>
      <c r="DD86" s="58">
        <v>4</v>
      </c>
      <c r="DE86" s="37">
        <v>3</v>
      </c>
      <c r="DF86" s="50">
        <v>2</v>
      </c>
      <c r="DG86" s="58">
        <v>2</v>
      </c>
      <c r="DH86" s="58">
        <v>4</v>
      </c>
      <c r="DI86" s="70">
        <v>4</v>
      </c>
      <c r="DJ86" s="50">
        <v>5.1391895600000002</v>
      </c>
      <c r="DK86" s="58">
        <v>4.4029234490000002</v>
      </c>
      <c r="DL86" s="58">
        <v>3.5254887730000002</v>
      </c>
      <c r="DM86" s="37">
        <v>3.5278148840000001</v>
      </c>
      <c r="DN86" s="50">
        <v>3.5162703099999999</v>
      </c>
      <c r="DO86" s="58">
        <v>3.5228735169999998</v>
      </c>
      <c r="DP86" s="58">
        <v>3.525460126</v>
      </c>
      <c r="DQ86" s="37"/>
    </row>
    <row r="87" spans="1:121" x14ac:dyDescent="0.2">
      <c r="A87" s="6" t="s">
        <v>65</v>
      </c>
      <c r="B87" s="50">
        <v>0</v>
      </c>
      <c r="C87" s="58">
        <v>0</v>
      </c>
      <c r="D87" s="58">
        <v>0</v>
      </c>
      <c r="E87" s="37">
        <v>0</v>
      </c>
      <c r="F87" s="50">
        <v>0</v>
      </c>
      <c r="G87" s="58">
        <v>0</v>
      </c>
      <c r="H87" s="58">
        <v>0</v>
      </c>
      <c r="I87" s="37">
        <v>0</v>
      </c>
      <c r="J87" s="50">
        <v>0</v>
      </c>
      <c r="K87" s="58">
        <v>0</v>
      </c>
      <c r="L87" s="58">
        <v>0</v>
      </c>
      <c r="M87" s="37">
        <v>0</v>
      </c>
      <c r="N87" s="50">
        <v>0</v>
      </c>
      <c r="O87" s="58">
        <v>0</v>
      </c>
      <c r="P87" s="58">
        <v>0</v>
      </c>
      <c r="Q87" s="37">
        <v>0</v>
      </c>
      <c r="R87" s="50">
        <v>0</v>
      </c>
      <c r="S87" s="58">
        <v>0</v>
      </c>
      <c r="T87" s="58">
        <v>0</v>
      </c>
      <c r="U87" s="37">
        <v>0</v>
      </c>
      <c r="V87" s="50">
        <v>0</v>
      </c>
      <c r="W87" s="58">
        <v>0</v>
      </c>
      <c r="X87" s="58">
        <v>0</v>
      </c>
      <c r="Y87" s="37">
        <v>0</v>
      </c>
      <c r="Z87" s="50">
        <v>0</v>
      </c>
      <c r="AA87" s="58">
        <v>0</v>
      </c>
      <c r="AB87" s="58">
        <v>0</v>
      </c>
      <c r="AC87" s="37">
        <v>0</v>
      </c>
      <c r="AD87" s="50">
        <v>0</v>
      </c>
      <c r="AE87" s="58">
        <v>0</v>
      </c>
      <c r="AF87" s="58">
        <v>0</v>
      </c>
      <c r="AG87" s="37">
        <v>0</v>
      </c>
      <c r="AH87" s="50">
        <v>0</v>
      </c>
      <c r="AI87" s="58">
        <v>0</v>
      </c>
      <c r="AJ87" s="58">
        <v>0</v>
      </c>
      <c r="AK87" s="37">
        <v>0</v>
      </c>
      <c r="AL87" s="50">
        <v>0</v>
      </c>
      <c r="AM87" s="58">
        <v>0</v>
      </c>
      <c r="AN87" s="58">
        <v>0</v>
      </c>
      <c r="AO87" s="37">
        <v>0</v>
      </c>
      <c r="AP87" s="50">
        <v>0</v>
      </c>
      <c r="AQ87" s="58">
        <v>0</v>
      </c>
      <c r="AR87" s="58">
        <v>0</v>
      </c>
      <c r="AS87" s="37">
        <v>0</v>
      </c>
      <c r="AT87" s="50">
        <v>0</v>
      </c>
      <c r="AU87" s="58">
        <v>0</v>
      </c>
      <c r="AV87" s="58">
        <v>0</v>
      </c>
      <c r="AW87" s="37">
        <v>0</v>
      </c>
      <c r="AX87" s="50">
        <v>0</v>
      </c>
      <c r="AY87" s="58">
        <v>0</v>
      </c>
      <c r="AZ87" s="58">
        <v>0</v>
      </c>
      <c r="BA87" s="37">
        <v>0</v>
      </c>
      <c r="BB87" s="50">
        <v>0</v>
      </c>
      <c r="BC87" s="58">
        <v>0</v>
      </c>
      <c r="BD87" s="58">
        <v>0</v>
      </c>
      <c r="BE87" s="37">
        <v>0</v>
      </c>
      <c r="BF87" s="50">
        <v>0</v>
      </c>
      <c r="BG87" s="58">
        <v>0</v>
      </c>
      <c r="BH87" s="58">
        <v>0</v>
      </c>
      <c r="BI87" s="37">
        <v>0</v>
      </c>
      <c r="BJ87" s="50">
        <v>0</v>
      </c>
      <c r="BK87" s="58">
        <v>0</v>
      </c>
      <c r="BL87" s="58">
        <v>0</v>
      </c>
      <c r="BM87" s="37">
        <v>0</v>
      </c>
      <c r="BN87" s="50">
        <v>0</v>
      </c>
      <c r="BO87" s="58">
        <v>0</v>
      </c>
      <c r="BP87" s="58">
        <v>0</v>
      </c>
      <c r="BQ87" s="37">
        <v>0</v>
      </c>
      <c r="BR87" s="50">
        <v>0</v>
      </c>
      <c r="BS87" s="58">
        <v>1</v>
      </c>
      <c r="BT87" s="58">
        <v>1</v>
      </c>
      <c r="BU87" s="37">
        <v>0</v>
      </c>
      <c r="BV87" s="50">
        <v>0</v>
      </c>
      <c r="BW87" s="58">
        <v>0</v>
      </c>
      <c r="BX87" s="58">
        <v>0</v>
      </c>
      <c r="BY87" s="37">
        <v>0</v>
      </c>
      <c r="BZ87" s="50">
        <v>0</v>
      </c>
      <c r="CA87" s="58">
        <v>0</v>
      </c>
      <c r="CB87" s="58">
        <v>0</v>
      </c>
      <c r="CC87" s="37">
        <v>0</v>
      </c>
      <c r="CD87" s="50">
        <v>0</v>
      </c>
      <c r="CE87" s="58">
        <v>0</v>
      </c>
      <c r="CF87" s="58">
        <v>0</v>
      </c>
      <c r="CG87" s="37">
        <v>0</v>
      </c>
      <c r="CH87" s="50">
        <v>0</v>
      </c>
      <c r="CI87" s="58">
        <v>0</v>
      </c>
      <c r="CJ87" s="58">
        <v>0</v>
      </c>
      <c r="CK87" s="37">
        <v>0</v>
      </c>
      <c r="CL87" s="50">
        <v>0</v>
      </c>
      <c r="CM87" s="58">
        <v>0</v>
      </c>
      <c r="CN87" s="58">
        <v>0</v>
      </c>
      <c r="CO87" s="37">
        <v>0</v>
      </c>
      <c r="CP87" s="50">
        <v>0</v>
      </c>
      <c r="CQ87" s="58">
        <v>1</v>
      </c>
      <c r="CR87" s="58">
        <v>1</v>
      </c>
      <c r="CS87" s="37">
        <v>0</v>
      </c>
      <c r="CT87" s="50">
        <v>0</v>
      </c>
      <c r="CU87" s="58">
        <v>0</v>
      </c>
      <c r="CV87" s="58">
        <v>1</v>
      </c>
      <c r="CW87" s="37">
        <v>1</v>
      </c>
      <c r="CX87" s="50">
        <v>2</v>
      </c>
      <c r="CY87" s="58">
        <v>1</v>
      </c>
      <c r="CZ87" s="58">
        <v>2</v>
      </c>
      <c r="DA87" s="37">
        <v>0</v>
      </c>
      <c r="DB87" s="50">
        <v>0</v>
      </c>
      <c r="DC87" s="58">
        <v>2</v>
      </c>
      <c r="DD87" s="58">
        <v>3</v>
      </c>
      <c r="DE87" s="37">
        <v>0</v>
      </c>
      <c r="DF87" s="50">
        <v>1</v>
      </c>
      <c r="DG87" s="58">
        <v>2</v>
      </c>
      <c r="DH87" s="58">
        <v>2</v>
      </c>
      <c r="DI87" s="70">
        <v>0</v>
      </c>
      <c r="DJ87" s="50">
        <v>0.93594924300000004</v>
      </c>
      <c r="DK87" s="58">
        <v>1.7960211610000001</v>
      </c>
      <c r="DL87" s="58">
        <v>1.8005069840000001</v>
      </c>
      <c r="DM87" s="37">
        <v>0.87410651699999997</v>
      </c>
      <c r="DN87" s="50">
        <v>0.873578615</v>
      </c>
      <c r="DO87" s="58">
        <v>1.8110154110000001</v>
      </c>
      <c r="DP87" s="58">
        <v>1.809714383</v>
      </c>
      <c r="DQ87" s="37"/>
    </row>
    <row r="88" spans="1:121" x14ac:dyDescent="0.2">
      <c r="A88" s="6" t="s">
        <v>77</v>
      </c>
      <c r="B88" s="50">
        <v>0</v>
      </c>
      <c r="C88" s="58">
        <v>0</v>
      </c>
      <c r="D88" s="58">
        <v>0</v>
      </c>
      <c r="E88" s="37">
        <v>0</v>
      </c>
      <c r="F88" s="50">
        <v>0</v>
      </c>
      <c r="G88" s="58">
        <v>0</v>
      </c>
      <c r="H88" s="58">
        <v>0</v>
      </c>
      <c r="I88" s="37">
        <v>0</v>
      </c>
      <c r="J88" s="50">
        <v>0</v>
      </c>
      <c r="K88" s="58">
        <v>0</v>
      </c>
      <c r="L88" s="58">
        <v>0</v>
      </c>
      <c r="M88" s="37">
        <v>0.958243662</v>
      </c>
      <c r="N88" s="50">
        <v>0.96101122800000005</v>
      </c>
      <c r="O88" s="58">
        <v>1.888138334</v>
      </c>
      <c r="P88" s="58">
        <v>1.8848982679999999</v>
      </c>
      <c r="Q88" s="37">
        <v>1.889996969</v>
      </c>
      <c r="R88" s="50">
        <v>0.95657660700000002</v>
      </c>
      <c r="S88" s="58">
        <v>0.95522998000000003</v>
      </c>
      <c r="T88" s="58">
        <v>0.95256127000000002</v>
      </c>
      <c r="U88" s="37">
        <v>0.954226197</v>
      </c>
      <c r="V88" s="50">
        <v>0.95370347700000002</v>
      </c>
      <c r="W88" s="58">
        <v>0.95168040899999995</v>
      </c>
      <c r="X88" s="58">
        <v>0.95173206499999996</v>
      </c>
      <c r="Y88" s="37">
        <v>0.95672760400000001</v>
      </c>
      <c r="Z88" s="50">
        <v>0.94869390399999998</v>
      </c>
      <c r="AA88" s="58">
        <v>0</v>
      </c>
      <c r="AB88" s="58">
        <v>0.99572817899999999</v>
      </c>
      <c r="AC88" s="37">
        <v>0.99560288900000005</v>
      </c>
      <c r="AD88" s="50">
        <v>0.99676745499999997</v>
      </c>
      <c r="AE88" s="58">
        <v>0.99711509300000001</v>
      </c>
      <c r="AF88" s="58">
        <v>1.9893855220000001</v>
      </c>
      <c r="AG88" s="37">
        <v>1.989324436</v>
      </c>
      <c r="AH88" s="50">
        <v>1.9885764990000001</v>
      </c>
      <c r="AI88" s="58">
        <v>2.984430567</v>
      </c>
      <c r="AJ88" s="58">
        <v>2.9846882639999999</v>
      </c>
      <c r="AK88" s="37">
        <v>2.991295413</v>
      </c>
      <c r="AL88" s="50">
        <v>2.9848533759999998</v>
      </c>
      <c r="AM88" s="58">
        <v>1.994269064</v>
      </c>
      <c r="AN88" s="58">
        <v>2</v>
      </c>
      <c r="AO88" s="37">
        <v>0</v>
      </c>
      <c r="AP88" s="50">
        <v>0</v>
      </c>
      <c r="AQ88" s="58">
        <v>2</v>
      </c>
      <c r="AR88" s="58">
        <v>1.9932566920000001</v>
      </c>
      <c r="AS88" s="37">
        <v>1.9949692450000001</v>
      </c>
      <c r="AT88" s="50">
        <v>1.988130027</v>
      </c>
      <c r="AU88" s="58">
        <v>0.98771665500000005</v>
      </c>
      <c r="AV88" s="58">
        <v>1.9641287679999999</v>
      </c>
      <c r="AW88" s="37">
        <v>0</v>
      </c>
      <c r="AX88" s="50">
        <v>1.8727199510000001</v>
      </c>
      <c r="AY88" s="58">
        <v>1.760022491</v>
      </c>
      <c r="AZ88" s="58">
        <v>3.49757797</v>
      </c>
      <c r="BA88" s="37">
        <v>2.6294549709999999</v>
      </c>
      <c r="BB88" s="50">
        <v>1.3922944049999999</v>
      </c>
      <c r="BC88" s="58">
        <v>0.91857662100000004</v>
      </c>
      <c r="BD88" s="58">
        <v>0.91297701399999998</v>
      </c>
      <c r="BE88" s="37">
        <v>0.91732311600000005</v>
      </c>
      <c r="BF88" s="50">
        <v>0.92307212400000005</v>
      </c>
      <c r="BG88" s="58">
        <v>0.92747736000000003</v>
      </c>
      <c r="BH88" s="58">
        <v>0</v>
      </c>
      <c r="BI88" s="37">
        <v>0</v>
      </c>
      <c r="BJ88" s="50">
        <v>0</v>
      </c>
      <c r="BK88" s="58">
        <v>0</v>
      </c>
      <c r="BL88" s="58">
        <v>0</v>
      </c>
      <c r="BM88" s="37">
        <v>0</v>
      </c>
      <c r="BN88" s="50">
        <v>0</v>
      </c>
      <c r="BO88" s="58">
        <v>0</v>
      </c>
      <c r="BP88" s="58">
        <v>0</v>
      </c>
      <c r="BQ88" s="37">
        <v>0</v>
      </c>
      <c r="BR88" s="50">
        <v>0</v>
      </c>
      <c r="BS88" s="58">
        <v>1</v>
      </c>
      <c r="BT88" s="58">
        <v>0</v>
      </c>
      <c r="BU88" s="37">
        <v>1</v>
      </c>
      <c r="BV88" s="50">
        <v>1</v>
      </c>
      <c r="BW88" s="58">
        <v>1</v>
      </c>
      <c r="BX88" s="58">
        <v>2.5608068629999998</v>
      </c>
      <c r="BY88" s="37">
        <v>3.5269647150000001</v>
      </c>
      <c r="BZ88" s="50">
        <v>4</v>
      </c>
      <c r="CA88" s="58">
        <v>3</v>
      </c>
      <c r="CB88" s="58">
        <v>5</v>
      </c>
      <c r="CC88" s="37">
        <v>4</v>
      </c>
      <c r="CD88" s="50">
        <v>6</v>
      </c>
      <c r="CE88" s="58">
        <v>6</v>
      </c>
      <c r="CF88" s="58">
        <v>5</v>
      </c>
      <c r="CG88" s="37">
        <v>5</v>
      </c>
      <c r="CH88" s="50">
        <v>6</v>
      </c>
      <c r="CI88" s="58">
        <v>7</v>
      </c>
      <c r="CJ88" s="58">
        <v>6</v>
      </c>
      <c r="CK88" s="37">
        <v>9</v>
      </c>
      <c r="CL88" s="50">
        <v>12</v>
      </c>
      <c r="CM88" s="58">
        <v>14</v>
      </c>
      <c r="CN88" s="58">
        <v>17</v>
      </c>
      <c r="CO88" s="37">
        <v>18</v>
      </c>
      <c r="CP88" s="50">
        <v>17</v>
      </c>
      <c r="CQ88" s="58">
        <v>12</v>
      </c>
      <c r="CR88" s="58">
        <v>12</v>
      </c>
      <c r="CS88" s="37">
        <v>12</v>
      </c>
      <c r="CT88" s="50">
        <v>10</v>
      </c>
      <c r="CU88" s="58">
        <v>10</v>
      </c>
      <c r="CV88" s="58">
        <v>9</v>
      </c>
      <c r="CW88" s="37">
        <v>10</v>
      </c>
      <c r="CX88" s="50">
        <v>11</v>
      </c>
      <c r="CY88" s="58">
        <v>12</v>
      </c>
      <c r="CZ88" s="58">
        <v>13</v>
      </c>
      <c r="DA88" s="37">
        <v>12</v>
      </c>
      <c r="DB88" s="50">
        <v>13</v>
      </c>
      <c r="DC88" s="58">
        <v>13</v>
      </c>
      <c r="DD88" s="58">
        <v>13</v>
      </c>
      <c r="DE88" s="37">
        <v>14</v>
      </c>
      <c r="DF88" s="50">
        <v>15</v>
      </c>
      <c r="DG88" s="58">
        <v>12</v>
      </c>
      <c r="DH88" s="58">
        <v>12</v>
      </c>
      <c r="DI88" s="70">
        <v>13</v>
      </c>
      <c r="DJ88" s="50">
        <v>14.723977959999999</v>
      </c>
      <c r="DK88" s="58">
        <v>12.93400083</v>
      </c>
      <c r="DL88" s="58">
        <v>14.52511247</v>
      </c>
      <c r="DM88" s="37">
        <v>14.377948310000001</v>
      </c>
      <c r="DN88" s="50">
        <v>13.331660149999999</v>
      </c>
      <c r="DO88" s="58">
        <v>14.26677748</v>
      </c>
      <c r="DP88" s="58">
        <v>14.219297340000001</v>
      </c>
      <c r="DQ88" s="37"/>
    </row>
    <row r="89" spans="1:121" x14ac:dyDescent="0.2">
      <c r="A89" s="6" t="s">
        <v>78</v>
      </c>
      <c r="B89" s="50">
        <v>0.957396311</v>
      </c>
      <c r="C89" s="58">
        <v>0.95840588999999998</v>
      </c>
      <c r="D89" s="58">
        <v>0</v>
      </c>
      <c r="E89" s="37">
        <v>0.93854189600000004</v>
      </c>
      <c r="F89" s="50">
        <v>0.94962349300000004</v>
      </c>
      <c r="G89" s="58">
        <v>0.95028453199999996</v>
      </c>
      <c r="H89" s="58">
        <v>0.95078431799999996</v>
      </c>
      <c r="I89" s="37">
        <v>1.8867011380000001</v>
      </c>
      <c r="J89" s="50">
        <v>1.8897427229999999</v>
      </c>
      <c r="K89" s="58">
        <v>2.8498784989999999</v>
      </c>
      <c r="L89" s="58">
        <v>3.7857036829999999</v>
      </c>
      <c r="M89" s="37">
        <v>3.7864275809999999</v>
      </c>
      <c r="N89" s="50">
        <v>3.8415625869999999</v>
      </c>
      <c r="O89" s="58">
        <v>3.83286207</v>
      </c>
      <c r="P89" s="58">
        <v>3.8697383009999999</v>
      </c>
      <c r="Q89" s="37">
        <v>2.9138102140000002</v>
      </c>
      <c r="R89" s="50">
        <v>1.9423830120000001</v>
      </c>
      <c r="S89" s="58">
        <v>1.9179958749999999</v>
      </c>
      <c r="T89" s="58">
        <v>0.94642328600000003</v>
      </c>
      <c r="U89" s="37">
        <v>0.94698329599999997</v>
      </c>
      <c r="V89" s="50">
        <v>0.94626050299999998</v>
      </c>
      <c r="W89" s="58">
        <v>0.96346179700000001</v>
      </c>
      <c r="X89" s="58">
        <v>0.943302745</v>
      </c>
      <c r="Y89" s="37">
        <v>0.94398112999999995</v>
      </c>
      <c r="Z89" s="50">
        <v>0.95179934200000005</v>
      </c>
      <c r="AA89" s="58">
        <v>0.950017318</v>
      </c>
      <c r="AB89" s="58">
        <v>0.99535019400000002</v>
      </c>
      <c r="AC89" s="37">
        <v>0.99509000800000003</v>
      </c>
      <c r="AD89" s="50">
        <v>0.99642014000000001</v>
      </c>
      <c r="AE89" s="58">
        <v>0.99680958200000003</v>
      </c>
      <c r="AF89" s="58">
        <v>0.99457202099999997</v>
      </c>
      <c r="AG89" s="37">
        <v>0.99413301600000004</v>
      </c>
      <c r="AH89" s="50">
        <v>0.99376922099999998</v>
      </c>
      <c r="AI89" s="58">
        <v>0.99560011800000003</v>
      </c>
      <c r="AJ89" s="58">
        <v>0.99586640000000004</v>
      </c>
      <c r="AK89" s="37">
        <v>0.99738768499999997</v>
      </c>
      <c r="AL89" s="50">
        <v>0.99597866999999995</v>
      </c>
      <c r="AM89" s="58">
        <v>0.99687194000000001</v>
      </c>
      <c r="AN89" s="58">
        <v>1</v>
      </c>
      <c r="AO89" s="37">
        <v>0</v>
      </c>
      <c r="AP89" s="50">
        <v>0</v>
      </c>
      <c r="AQ89" s="58">
        <v>1</v>
      </c>
      <c r="AR89" s="58">
        <v>0.99620718600000002</v>
      </c>
      <c r="AS89" s="37">
        <v>0.99830577899999995</v>
      </c>
      <c r="AT89" s="50">
        <v>0.99429120400000004</v>
      </c>
      <c r="AU89" s="58">
        <v>0.99234046099999995</v>
      </c>
      <c r="AV89" s="58">
        <v>2.949636581</v>
      </c>
      <c r="AW89" s="37">
        <v>2.9443666560000001</v>
      </c>
      <c r="AX89" s="50">
        <v>2.896149624</v>
      </c>
      <c r="AY89" s="58">
        <v>2.8867038859999998</v>
      </c>
      <c r="AZ89" s="58">
        <v>4.69346935</v>
      </c>
      <c r="BA89" s="37">
        <v>5.6212268830000003</v>
      </c>
      <c r="BB89" s="50">
        <v>7.3899302579999997</v>
      </c>
      <c r="BC89" s="58">
        <v>6.4448149050000003</v>
      </c>
      <c r="BD89" s="58">
        <v>6.3827668280000003</v>
      </c>
      <c r="BE89" s="37">
        <v>6.4236398489999997</v>
      </c>
      <c r="BF89" s="50">
        <v>5.4804460580000001</v>
      </c>
      <c r="BG89" s="58">
        <v>6.2802451259999996</v>
      </c>
      <c r="BH89" s="58">
        <v>5.2210041629999999</v>
      </c>
      <c r="BI89" s="37">
        <v>5.9581189950000004</v>
      </c>
      <c r="BJ89" s="50">
        <v>6</v>
      </c>
      <c r="BK89" s="58">
        <v>7</v>
      </c>
      <c r="BL89" s="58">
        <v>7</v>
      </c>
      <c r="BM89" s="37">
        <v>7</v>
      </c>
      <c r="BN89" s="50">
        <v>5</v>
      </c>
      <c r="BO89" s="58">
        <v>5</v>
      </c>
      <c r="BP89" s="58">
        <v>6</v>
      </c>
      <c r="BQ89" s="37">
        <v>6</v>
      </c>
      <c r="BR89" s="50">
        <v>6</v>
      </c>
      <c r="BS89" s="58">
        <v>6</v>
      </c>
      <c r="BT89" s="58">
        <v>5</v>
      </c>
      <c r="BU89" s="37">
        <v>7</v>
      </c>
      <c r="BV89" s="50">
        <v>5</v>
      </c>
      <c r="BW89" s="58">
        <v>4</v>
      </c>
      <c r="BX89" s="58">
        <v>6</v>
      </c>
      <c r="BY89" s="37">
        <v>8</v>
      </c>
      <c r="BZ89" s="50">
        <v>7</v>
      </c>
      <c r="CA89" s="58">
        <v>7</v>
      </c>
      <c r="CB89" s="58">
        <v>8</v>
      </c>
      <c r="CC89" s="37">
        <v>10</v>
      </c>
      <c r="CD89" s="50">
        <v>11</v>
      </c>
      <c r="CE89" s="58">
        <v>13</v>
      </c>
      <c r="CF89" s="58">
        <v>15</v>
      </c>
      <c r="CG89" s="37">
        <v>17</v>
      </c>
      <c r="CH89" s="50">
        <v>14</v>
      </c>
      <c r="CI89" s="58">
        <v>15</v>
      </c>
      <c r="CJ89" s="58">
        <v>16</v>
      </c>
      <c r="CK89" s="37">
        <v>17</v>
      </c>
      <c r="CL89" s="50">
        <v>16</v>
      </c>
      <c r="CM89" s="58">
        <v>16</v>
      </c>
      <c r="CN89" s="58">
        <v>15</v>
      </c>
      <c r="CO89" s="37">
        <v>17</v>
      </c>
      <c r="CP89" s="50">
        <v>16</v>
      </c>
      <c r="CQ89" s="58">
        <v>17</v>
      </c>
      <c r="CR89" s="58">
        <v>17</v>
      </c>
      <c r="CS89" s="37">
        <v>16</v>
      </c>
      <c r="CT89" s="50">
        <v>13</v>
      </c>
      <c r="CU89" s="58">
        <v>14</v>
      </c>
      <c r="CV89" s="58">
        <v>13</v>
      </c>
      <c r="CW89" s="37">
        <v>11</v>
      </c>
      <c r="CX89" s="50">
        <v>11</v>
      </c>
      <c r="CY89" s="58">
        <v>11</v>
      </c>
      <c r="CZ89" s="58">
        <v>12</v>
      </c>
      <c r="DA89" s="37">
        <v>14</v>
      </c>
      <c r="DB89" s="50">
        <v>11</v>
      </c>
      <c r="DC89" s="58">
        <v>13</v>
      </c>
      <c r="DD89" s="58">
        <v>13.351195799999999</v>
      </c>
      <c r="DE89" s="37">
        <v>11.3405469</v>
      </c>
      <c r="DF89" s="50">
        <v>11.33725046</v>
      </c>
      <c r="DG89" s="58">
        <v>11.310932190000001</v>
      </c>
      <c r="DH89" s="58">
        <v>9.2953868029999995</v>
      </c>
      <c r="DI89" s="70">
        <v>10.27685361</v>
      </c>
      <c r="DJ89" s="50">
        <v>16.843065209999999</v>
      </c>
      <c r="DK89" s="58">
        <v>14.885151390000001</v>
      </c>
      <c r="DL89" s="58">
        <v>16.669993959999999</v>
      </c>
      <c r="DM89" s="37">
        <v>19.233093069999999</v>
      </c>
      <c r="DN89" s="50">
        <v>16.29017984</v>
      </c>
      <c r="DO89" s="58">
        <v>15.46235948</v>
      </c>
      <c r="DP89" s="58">
        <v>17.221211709999999</v>
      </c>
      <c r="DQ89" s="37"/>
    </row>
    <row r="90" spans="1:121" x14ac:dyDescent="0.2">
      <c r="A90" s="6" t="s">
        <v>79</v>
      </c>
      <c r="B90" s="50">
        <v>1.91053893</v>
      </c>
      <c r="C90" s="58">
        <v>1.9117893909999999</v>
      </c>
      <c r="D90" s="58">
        <v>0.93511631799999995</v>
      </c>
      <c r="E90" s="37">
        <v>0</v>
      </c>
      <c r="F90" s="50">
        <v>0</v>
      </c>
      <c r="G90" s="58">
        <v>0</v>
      </c>
      <c r="H90" s="58">
        <v>0.970403825</v>
      </c>
      <c r="I90" s="37">
        <v>0.97001338599999998</v>
      </c>
      <c r="J90" s="50">
        <v>0.97030779499999997</v>
      </c>
      <c r="K90" s="58">
        <v>0</v>
      </c>
      <c r="L90" s="58">
        <v>0</v>
      </c>
      <c r="M90" s="37">
        <v>0</v>
      </c>
      <c r="N90" s="50">
        <v>0</v>
      </c>
      <c r="O90" s="58">
        <v>0</v>
      </c>
      <c r="P90" s="58">
        <v>0</v>
      </c>
      <c r="Q90" s="37">
        <v>0</v>
      </c>
      <c r="R90" s="50">
        <v>0</v>
      </c>
      <c r="S90" s="58">
        <v>0</v>
      </c>
      <c r="T90" s="58">
        <v>0</v>
      </c>
      <c r="U90" s="37">
        <v>0</v>
      </c>
      <c r="V90" s="50">
        <v>0</v>
      </c>
      <c r="W90" s="58">
        <v>0</v>
      </c>
      <c r="X90" s="58">
        <v>0</v>
      </c>
      <c r="Y90" s="37">
        <v>0</v>
      </c>
      <c r="Z90" s="50">
        <v>0</v>
      </c>
      <c r="AA90" s="58">
        <v>0</v>
      </c>
      <c r="AB90" s="58">
        <v>0</v>
      </c>
      <c r="AC90" s="37">
        <v>0</v>
      </c>
      <c r="AD90" s="50">
        <v>0</v>
      </c>
      <c r="AE90" s="58">
        <v>0</v>
      </c>
      <c r="AF90" s="58">
        <v>0</v>
      </c>
      <c r="AG90" s="37">
        <v>0</v>
      </c>
      <c r="AH90" s="50">
        <v>0</v>
      </c>
      <c r="AI90" s="58">
        <v>0</v>
      </c>
      <c r="AJ90" s="58">
        <v>0</v>
      </c>
      <c r="AK90" s="37">
        <v>0</v>
      </c>
      <c r="AL90" s="50">
        <v>0</v>
      </c>
      <c r="AM90" s="58">
        <v>0</v>
      </c>
      <c r="AN90" s="58">
        <v>0</v>
      </c>
      <c r="AO90" s="37">
        <v>0</v>
      </c>
      <c r="AP90" s="50">
        <v>0</v>
      </c>
      <c r="AQ90" s="58">
        <v>0</v>
      </c>
      <c r="AR90" s="58">
        <v>0</v>
      </c>
      <c r="AS90" s="37">
        <v>0</v>
      </c>
      <c r="AT90" s="50">
        <v>0</v>
      </c>
      <c r="AU90" s="58">
        <v>0</v>
      </c>
      <c r="AV90" s="58">
        <v>0</v>
      </c>
      <c r="AW90" s="37">
        <v>0.95665325800000001</v>
      </c>
      <c r="AX90" s="50">
        <v>0.93323533299999994</v>
      </c>
      <c r="AY90" s="58">
        <v>0.92801679999999998</v>
      </c>
      <c r="AZ90" s="58">
        <v>0.90278486300000005</v>
      </c>
      <c r="BA90" s="37">
        <v>0.89532862000000002</v>
      </c>
      <c r="BB90" s="50">
        <v>0.89338289599999998</v>
      </c>
      <c r="BC90" s="58">
        <v>0.86063990899999998</v>
      </c>
      <c r="BD90" s="58">
        <v>0.86500108099999995</v>
      </c>
      <c r="BE90" s="37">
        <v>0.87603580299999995</v>
      </c>
      <c r="BF90" s="50">
        <v>0.86844529000000004</v>
      </c>
      <c r="BG90" s="58">
        <v>0.861367039</v>
      </c>
      <c r="BH90" s="58">
        <v>0.83910580700000004</v>
      </c>
      <c r="BI90" s="37">
        <v>0</v>
      </c>
      <c r="BJ90" s="50">
        <v>0</v>
      </c>
      <c r="BK90" s="58">
        <v>0</v>
      </c>
      <c r="BL90" s="58">
        <v>0</v>
      </c>
      <c r="BM90" s="37">
        <v>0</v>
      </c>
      <c r="BN90" s="50">
        <v>0</v>
      </c>
      <c r="BO90" s="58">
        <v>0</v>
      </c>
      <c r="BP90" s="58">
        <v>0</v>
      </c>
      <c r="BQ90" s="37">
        <v>0</v>
      </c>
      <c r="BR90" s="50">
        <v>0</v>
      </c>
      <c r="BS90" s="58">
        <v>0</v>
      </c>
      <c r="BT90" s="58">
        <v>0</v>
      </c>
      <c r="BU90" s="37">
        <v>0</v>
      </c>
      <c r="BV90" s="50">
        <v>0</v>
      </c>
      <c r="BW90" s="58">
        <v>0</v>
      </c>
      <c r="BX90" s="58">
        <v>0</v>
      </c>
      <c r="BY90" s="37">
        <v>1</v>
      </c>
      <c r="BZ90" s="50">
        <v>1</v>
      </c>
      <c r="CA90" s="58">
        <v>1</v>
      </c>
      <c r="CB90" s="58">
        <v>1</v>
      </c>
      <c r="CC90" s="37">
        <v>1</v>
      </c>
      <c r="CD90" s="50">
        <v>1</v>
      </c>
      <c r="CE90" s="58">
        <v>1</v>
      </c>
      <c r="CF90" s="58">
        <v>2</v>
      </c>
      <c r="CG90" s="37">
        <v>2</v>
      </c>
      <c r="CH90" s="50">
        <v>2</v>
      </c>
      <c r="CI90" s="58">
        <v>2</v>
      </c>
      <c r="CJ90" s="58">
        <v>2</v>
      </c>
      <c r="CK90" s="37">
        <v>2</v>
      </c>
      <c r="CL90" s="50">
        <v>2</v>
      </c>
      <c r="CM90" s="58">
        <v>3</v>
      </c>
      <c r="CN90" s="58">
        <v>3</v>
      </c>
      <c r="CO90" s="37">
        <v>3</v>
      </c>
      <c r="CP90" s="50">
        <v>3</v>
      </c>
      <c r="CQ90" s="58">
        <v>5</v>
      </c>
      <c r="CR90" s="58">
        <v>4</v>
      </c>
      <c r="CS90" s="37">
        <v>4</v>
      </c>
      <c r="CT90" s="50">
        <v>4</v>
      </c>
      <c r="CU90" s="58">
        <v>2</v>
      </c>
      <c r="CV90" s="58">
        <v>2</v>
      </c>
      <c r="CW90" s="37">
        <v>2</v>
      </c>
      <c r="CX90" s="50">
        <v>2</v>
      </c>
      <c r="CY90" s="58">
        <v>3</v>
      </c>
      <c r="CZ90" s="58">
        <v>4</v>
      </c>
      <c r="DA90" s="37">
        <v>3</v>
      </c>
      <c r="DB90" s="50">
        <v>3</v>
      </c>
      <c r="DC90" s="58">
        <v>4.3550248690000002</v>
      </c>
      <c r="DD90" s="58">
        <v>4.3511957990000001</v>
      </c>
      <c r="DE90" s="37">
        <v>3.3405468979999999</v>
      </c>
      <c r="DF90" s="50">
        <v>3.3372504639999998</v>
      </c>
      <c r="DG90" s="58">
        <v>3.3109321939999998</v>
      </c>
      <c r="DH90" s="58">
        <v>3.295386803</v>
      </c>
      <c r="DI90" s="70">
        <v>4</v>
      </c>
      <c r="DJ90" s="50">
        <v>3.2642414720000001</v>
      </c>
      <c r="DK90" s="58">
        <v>4.0664459009999998</v>
      </c>
      <c r="DL90" s="58">
        <v>4.8961801459999998</v>
      </c>
      <c r="DM90" s="37">
        <v>3.9509968670000002</v>
      </c>
      <c r="DN90" s="50">
        <v>4.6874703120000003</v>
      </c>
      <c r="DO90" s="58">
        <v>8.7730864719999992</v>
      </c>
      <c r="DP90" s="58">
        <v>7.989171099</v>
      </c>
      <c r="DQ90" s="37"/>
    </row>
    <row r="91" spans="1:121" x14ac:dyDescent="0.2">
      <c r="A91" s="5" t="str">
        <f>VLOOKUP("&lt;Zeilentitel_11&gt;",Uebersetzungen!$B$3:$E$98,Uebersetzungen!$B$2+1,FALSE)</f>
        <v>Region Surselva</v>
      </c>
      <c r="B91" s="49">
        <v>1</v>
      </c>
      <c r="C91" s="57">
        <v>1</v>
      </c>
      <c r="D91" s="57">
        <v>1</v>
      </c>
      <c r="E91" s="39">
        <v>1</v>
      </c>
      <c r="F91" s="49">
        <v>1</v>
      </c>
      <c r="G91" s="57">
        <v>1</v>
      </c>
      <c r="H91" s="57">
        <v>1</v>
      </c>
      <c r="I91" s="39">
        <v>1</v>
      </c>
      <c r="J91" s="49">
        <v>1</v>
      </c>
      <c r="K91" s="57">
        <v>1</v>
      </c>
      <c r="L91" s="57">
        <v>1</v>
      </c>
      <c r="M91" s="39">
        <v>1</v>
      </c>
      <c r="N91" s="49">
        <v>1</v>
      </c>
      <c r="O91" s="57">
        <v>1</v>
      </c>
      <c r="P91" s="57">
        <v>1</v>
      </c>
      <c r="Q91" s="39">
        <v>1</v>
      </c>
      <c r="R91" s="49">
        <v>1</v>
      </c>
      <c r="S91" s="57">
        <v>1</v>
      </c>
      <c r="T91" s="57">
        <v>0</v>
      </c>
      <c r="U91" s="39">
        <v>0</v>
      </c>
      <c r="V91" s="49">
        <v>0</v>
      </c>
      <c r="W91" s="57">
        <v>0</v>
      </c>
      <c r="X91" s="57">
        <v>0</v>
      </c>
      <c r="Y91" s="39">
        <v>0</v>
      </c>
      <c r="Z91" s="49">
        <v>0</v>
      </c>
      <c r="AA91" s="57">
        <v>0</v>
      </c>
      <c r="AB91" s="57">
        <v>0</v>
      </c>
      <c r="AC91" s="39">
        <v>1</v>
      </c>
      <c r="AD91" s="49">
        <v>1</v>
      </c>
      <c r="AE91" s="57">
        <v>0</v>
      </c>
      <c r="AF91" s="57">
        <v>0</v>
      </c>
      <c r="AG91" s="39">
        <v>0</v>
      </c>
      <c r="AH91" s="49">
        <v>0</v>
      </c>
      <c r="AI91" s="57">
        <v>0</v>
      </c>
      <c r="AJ91" s="57">
        <v>0</v>
      </c>
      <c r="AK91" s="39">
        <v>0</v>
      </c>
      <c r="AL91" s="49">
        <v>0</v>
      </c>
      <c r="AM91" s="57">
        <v>0</v>
      </c>
      <c r="AN91" s="57">
        <v>1</v>
      </c>
      <c r="AO91" s="39">
        <v>0</v>
      </c>
      <c r="AP91" s="49">
        <v>0</v>
      </c>
      <c r="AQ91" s="57">
        <v>1</v>
      </c>
      <c r="AR91" s="57">
        <v>1</v>
      </c>
      <c r="AS91" s="39">
        <v>1</v>
      </c>
      <c r="AT91" s="49">
        <v>1</v>
      </c>
      <c r="AU91" s="57">
        <v>1</v>
      </c>
      <c r="AV91" s="57">
        <v>1</v>
      </c>
      <c r="AW91" s="39">
        <v>1</v>
      </c>
      <c r="AX91" s="49">
        <v>2</v>
      </c>
      <c r="AY91" s="57">
        <v>1</v>
      </c>
      <c r="AZ91" s="57">
        <v>1</v>
      </c>
      <c r="BA91" s="39">
        <v>3</v>
      </c>
      <c r="BB91" s="49">
        <v>3</v>
      </c>
      <c r="BC91" s="57">
        <v>2</v>
      </c>
      <c r="BD91" s="57">
        <v>2</v>
      </c>
      <c r="BE91" s="39">
        <v>3</v>
      </c>
      <c r="BF91" s="49">
        <v>3</v>
      </c>
      <c r="BG91" s="57">
        <v>4</v>
      </c>
      <c r="BH91" s="57">
        <v>3</v>
      </c>
      <c r="BI91" s="39">
        <v>4</v>
      </c>
      <c r="BJ91" s="49">
        <v>5</v>
      </c>
      <c r="BK91" s="57">
        <v>7</v>
      </c>
      <c r="BL91" s="57">
        <v>8</v>
      </c>
      <c r="BM91" s="39">
        <v>8</v>
      </c>
      <c r="BN91" s="49">
        <v>9</v>
      </c>
      <c r="BO91" s="57">
        <v>10</v>
      </c>
      <c r="BP91" s="57">
        <v>10</v>
      </c>
      <c r="BQ91" s="39">
        <v>10</v>
      </c>
      <c r="BR91" s="49">
        <v>11</v>
      </c>
      <c r="BS91" s="57">
        <v>14</v>
      </c>
      <c r="BT91" s="57">
        <v>14</v>
      </c>
      <c r="BU91" s="39">
        <v>13</v>
      </c>
      <c r="BV91" s="49">
        <v>17</v>
      </c>
      <c r="BW91" s="57">
        <v>17</v>
      </c>
      <c r="BX91" s="57">
        <v>16</v>
      </c>
      <c r="BY91" s="39">
        <v>16</v>
      </c>
      <c r="BZ91" s="49">
        <v>15</v>
      </c>
      <c r="CA91" s="57">
        <v>14</v>
      </c>
      <c r="CB91" s="57">
        <v>15</v>
      </c>
      <c r="CC91" s="39">
        <v>15</v>
      </c>
      <c r="CD91" s="49">
        <v>15</v>
      </c>
      <c r="CE91" s="57">
        <v>15</v>
      </c>
      <c r="CF91" s="57">
        <v>17</v>
      </c>
      <c r="CG91" s="39">
        <v>19</v>
      </c>
      <c r="CH91" s="49">
        <v>16</v>
      </c>
      <c r="CI91" s="57">
        <v>19</v>
      </c>
      <c r="CJ91" s="57">
        <v>20</v>
      </c>
      <c r="CK91" s="39">
        <v>19</v>
      </c>
      <c r="CL91" s="49">
        <v>16</v>
      </c>
      <c r="CM91" s="57">
        <v>20</v>
      </c>
      <c r="CN91" s="57">
        <v>20</v>
      </c>
      <c r="CO91" s="39">
        <v>18</v>
      </c>
      <c r="CP91" s="49">
        <v>23</v>
      </c>
      <c r="CQ91" s="57">
        <v>28</v>
      </c>
      <c r="CR91" s="57">
        <v>32</v>
      </c>
      <c r="CS91" s="39">
        <v>15</v>
      </c>
      <c r="CT91" s="49">
        <v>18</v>
      </c>
      <c r="CU91" s="57">
        <v>29</v>
      </c>
      <c r="CV91" s="57">
        <v>36</v>
      </c>
      <c r="CW91" s="39">
        <v>40</v>
      </c>
      <c r="CX91" s="49">
        <v>37</v>
      </c>
      <c r="CY91" s="57">
        <v>52</v>
      </c>
      <c r="CZ91" s="57">
        <v>58</v>
      </c>
      <c r="DA91" s="39">
        <v>50</v>
      </c>
      <c r="DB91" s="49">
        <v>51</v>
      </c>
      <c r="DC91" s="57">
        <v>77</v>
      </c>
      <c r="DD91" s="57">
        <v>79</v>
      </c>
      <c r="DE91" s="39">
        <v>55</v>
      </c>
      <c r="DF91" s="49">
        <v>59</v>
      </c>
      <c r="DG91" s="57">
        <v>73</v>
      </c>
      <c r="DH91" s="57">
        <v>73</v>
      </c>
      <c r="DI91" s="69">
        <v>53</v>
      </c>
      <c r="DJ91" s="49">
        <v>53</v>
      </c>
      <c r="DK91" s="57">
        <v>62</v>
      </c>
      <c r="DL91" s="57">
        <v>61</v>
      </c>
      <c r="DM91" s="39">
        <v>49</v>
      </c>
      <c r="DN91" s="49">
        <v>50</v>
      </c>
      <c r="DO91" s="57">
        <v>49</v>
      </c>
      <c r="DP91" s="57">
        <v>52</v>
      </c>
      <c r="DQ91" s="39"/>
    </row>
    <row r="92" spans="1:121" x14ac:dyDescent="0.2">
      <c r="A92" s="6" t="s">
        <v>5</v>
      </c>
      <c r="B92" s="50">
        <v>0</v>
      </c>
      <c r="C92" s="58">
        <v>0</v>
      </c>
      <c r="D92" s="58">
        <v>0</v>
      </c>
      <c r="E92" s="37">
        <v>0</v>
      </c>
      <c r="F92" s="50">
        <v>0</v>
      </c>
      <c r="G92" s="58">
        <v>0</v>
      </c>
      <c r="H92" s="58">
        <v>0</v>
      </c>
      <c r="I92" s="37">
        <v>0</v>
      </c>
      <c r="J92" s="50">
        <v>0</v>
      </c>
      <c r="K92" s="58">
        <v>0</v>
      </c>
      <c r="L92" s="58">
        <v>0</v>
      </c>
      <c r="M92" s="37">
        <v>0</v>
      </c>
      <c r="N92" s="50">
        <v>0</v>
      </c>
      <c r="O92" s="58">
        <v>0</v>
      </c>
      <c r="P92" s="58">
        <v>0</v>
      </c>
      <c r="Q92" s="37">
        <v>0</v>
      </c>
      <c r="R92" s="50">
        <v>0</v>
      </c>
      <c r="S92" s="58">
        <v>0</v>
      </c>
      <c r="T92" s="58">
        <v>0</v>
      </c>
      <c r="U92" s="37">
        <v>0</v>
      </c>
      <c r="V92" s="50">
        <v>0</v>
      </c>
      <c r="W92" s="58">
        <v>0</v>
      </c>
      <c r="X92" s="58">
        <v>0</v>
      </c>
      <c r="Y92" s="37">
        <v>0</v>
      </c>
      <c r="Z92" s="50">
        <v>0</v>
      </c>
      <c r="AA92" s="58">
        <v>0</v>
      </c>
      <c r="AB92" s="58">
        <v>0</v>
      </c>
      <c r="AC92" s="37">
        <v>0</v>
      </c>
      <c r="AD92" s="50">
        <v>0</v>
      </c>
      <c r="AE92" s="58">
        <v>0</v>
      </c>
      <c r="AF92" s="58">
        <v>0</v>
      </c>
      <c r="AG92" s="37">
        <v>0</v>
      </c>
      <c r="AH92" s="50">
        <v>0</v>
      </c>
      <c r="AI92" s="58">
        <v>0</v>
      </c>
      <c r="AJ92" s="58">
        <v>0</v>
      </c>
      <c r="AK92" s="37">
        <v>0</v>
      </c>
      <c r="AL92" s="50">
        <v>0</v>
      </c>
      <c r="AM92" s="58">
        <v>0</v>
      </c>
      <c r="AN92" s="58">
        <v>0</v>
      </c>
      <c r="AO92" s="37">
        <v>0</v>
      </c>
      <c r="AP92" s="50">
        <v>0</v>
      </c>
      <c r="AQ92" s="58">
        <v>0</v>
      </c>
      <c r="AR92" s="58">
        <v>0</v>
      </c>
      <c r="AS92" s="37">
        <v>0</v>
      </c>
      <c r="AT92" s="50">
        <v>0</v>
      </c>
      <c r="AU92" s="58">
        <v>0</v>
      </c>
      <c r="AV92" s="58">
        <v>0</v>
      </c>
      <c r="AW92" s="37">
        <v>0</v>
      </c>
      <c r="AX92" s="50">
        <v>0</v>
      </c>
      <c r="AY92" s="58">
        <v>0</v>
      </c>
      <c r="AZ92" s="58">
        <v>0</v>
      </c>
      <c r="BA92" s="37">
        <v>0</v>
      </c>
      <c r="BB92" s="50">
        <v>0</v>
      </c>
      <c r="BC92" s="58">
        <v>0</v>
      </c>
      <c r="BD92" s="58">
        <v>0</v>
      </c>
      <c r="BE92" s="37">
        <v>0</v>
      </c>
      <c r="BF92" s="50">
        <v>0</v>
      </c>
      <c r="BG92" s="58">
        <v>0</v>
      </c>
      <c r="BH92" s="58">
        <v>0</v>
      </c>
      <c r="BI92" s="37">
        <v>0</v>
      </c>
      <c r="BJ92" s="50">
        <v>0</v>
      </c>
      <c r="BK92" s="58">
        <v>0</v>
      </c>
      <c r="BL92" s="58">
        <v>0</v>
      </c>
      <c r="BM92" s="37">
        <v>0</v>
      </c>
      <c r="BN92" s="50">
        <v>0</v>
      </c>
      <c r="BO92" s="58">
        <v>0</v>
      </c>
      <c r="BP92" s="58">
        <v>0</v>
      </c>
      <c r="BQ92" s="37">
        <v>0</v>
      </c>
      <c r="BR92" s="50">
        <v>0</v>
      </c>
      <c r="BS92" s="58">
        <v>0</v>
      </c>
      <c r="BT92" s="58">
        <v>0</v>
      </c>
      <c r="BU92" s="37">
        <v>1</v>
      </c>
      <c r="BV92" s="50">
        <v>1</v>
      </c>
      <c r="BW92" s="58">
        <v>1</v>
      </c>
      <c r="BX92" s="58">
        <v>1</v>
      </c>
      <c r="BY92" s="37">
        <v>2</v>
      </c>
      <c r="BZ92" s="50">
        <v>2</v>
      </c>
      <c r="CA92" s="58">
        <v>2</v>
      </c>
      <c r="CB92" s="58">
        <v>2</v>
      </c>
      <c r="CC92" s="37">
        <v>2</v>
      </c>
      <c r="CD92" s="50">
        <v>2</v>
      </c>
      <c r="CE92" s="58">
        <v>3</v>
      </c>
      <c r="CF92" s="58">
        <v>2</v>
      </c>
      <c r="CG92" s="37">
        <v>0</v>
      </c>
      <c r="CH92" s="50">
        <v>0</v>
      </c>
      <c r="CI92" s="58">
        <v>0</v>
      </c>
      <c r="CJ92" s="58">
        <v>0</v>
      </c>
      <c r="CK92" s="37">
        <v>0</v>
      </c>
      <c r="CL92" s="50">
        <v>0</v>
      </c>
      <c r="CM92" s="58">
        <v>0</v>
      </c>
      <c r="CN92" s="58">
        <v>0</v>
      </c>
      <c r="CO92" s="37">
        <v>0</v>
      </c>
      <c r="CP92" s="50">
        <v>0</v>
      </c>
      <c r="CQ92" s="58">
        <v>0</v>
      </c>
      <c r="CR92" s="58">
        <v>0</v>
      </c>
      <c r="CS92" s="37">
        <v>0</v>
      </c>
      <c r="CT92" s="50">
        <v>0</v>
      </c>
      <c r="CU92" s="58">
        <v>1</v>
      </c>
      <c r="CV92" s="58">
        <v>1</v>
      </c>
      <c r="CW92" s="37">
        <v>0</v>
      </c>
      <c r="CX92" s="50">
        <v>0</v>
      </c>
      <c r="CY92" s="58">
        <v>2</v>
      </c>
      <c r="CZ92" s="58">
        <v>2</v>
      </c>
      <c r="DA92" s="37">
        <v>1</v>
      </c>
      <c r="DB92" s="50">
        <v>1</v>
      </c>
      <c r="DC92" s="58">
        <v>1</v>
      </c>
      <c r="DD92" s="58">
        <v>1</v>
      </c>
      <c r="DE92" s="37">
        <v>1</v>
      </c>
      <c r="DF92" s="50">
        <v>0</v>
      </c>
      <c r="DG92" s="58">
        <v>2</v>
      </c>
      <c r="DH92" s="58">
        <v>1</v>
      </c>
      <c r="DI92" s="70">
        <v>1</v>
      </c>
      <c r="DJ92" s="50">
        <v>0.61395134900000004</v>
      </c>
      <c r="DK92" s="58">
        <v>1.5659546980000001</v>
      </c>
      <c r="DL92" s="58">
        <v>1.5615219600000001</v>
      </c>
      <c r="DM92" s="37">
        <v>2.4861563379999998</v>
      </c>
      <c r="DN92" s="50">
        <v>1.5854970900000001</v>
      </c>
      <c r="DO92" s="58">
        <v>1.561728051</v>
      </c>
      <c r="DP92" s="58">
        <v>1.5569606410000001</v>
      </c>
      <c r="DQ92" s="37"/>
    </row>
    <row r="93" spans="1:121" x14ac:dyDescent="0.2">
      <c r="A93" s="6" t="s">
        <v>6</v>
      </c>
      <c r="B93" s="50">
        <v>0</v>
      </c>
      <c r="C93" s="58">
        <v>0</v>
      </c>
      <c r="D93" s="58">
        <v>0</v>
      </c>
      <c r="E93" s="37">
        <v>0</v>
      </c>
      <c r="F93" s="50">
        <v>0</v>
      </c>
      <c r="G93" s="58">
        <v>0</v>
      </c>
      <c r="H93" s="58">
        <v>0</v>
      </c>
      <c r="I93" s="37">
        <v>0</v>
      </c>
      <c r="J93" s="50">
        <v>0</v>
      </c>
      <c r="K93" s="58">
        <v>0</v>
      </c>
      <c r="L93" s="58">
        <v>0</v>
      </c>
      <c r="M93" s="37">
        <v>0</v>
      </c>
      <c r="N93" s="50">
        <v>0</v>
      </c>
      <c r="O93" s="58">
        <v>0</v>
      </c>
      <c r="P93" s="58">
        <v>0</v>
      </c>
      <c r="Q93" s="37">
        <v>0</v>
      </c>
      <c r="R93" s="50">
        <v>0</v>
      </c>
      <c r="S93" s="58">
        <v>0</v>
      </c>
      <c r="T93" s="58">
        <v>0</v>
      </c>
      <c r="U93" s="37">
        <v>0</v>
      </c>
      <c r="V93" s="50">
        <v>0</v>
      </c>
      <c r="W93" s="58">
        <v>0</v>
      </c>
      <c r="X93" s="58">
        <v>0</v>
      </c>
      <c r="Y93" s="37">
        <v>0</v>
      </c>
      <c r="Z93" s="50">
        <v>0</v>
      </c>
      <c r="AA93" s="58">
        <v>0</v>
      </c>
      <c r="AB93" s="58">
        <v>0</v>
      </c>
      <c r="AC93" s="37">
        <v>0</v>
      </c>
      <c r="AD93" s="50">
        <v>0</v>
      </c>
      <c r="AE93" s="58">
        <v>0</v>
      </c>
      <c r="AF93" s="58">
        <v>0</v>
      </c>
      <c r="AG93" s="37">
        <v>0</v>
      </c>
      <c r="AH93" s="50">
        <v>0</v>
      </c>
      <c r="AI93" s="58">
        <v>0</v>
      </c>
      <c r="AJ93" s="58">
        <v>0</v>
      </c>
      <c r="AK93" s="37">
        <v>0</v>
      </c>
      <c r="AL93" s="50">
        <v>0</v>
      </c>
      <c r="AM93" s="58">
        <v>0</v>
      </c>
      <c r="AN93" s="58">
        <v>0</v>
      </c>
      <c r="AO93" s="37">
        <v>0</v>
      </c>
      <c r="AP93" s="50">
        <v>0</v>
      </c>
      <c r="AQ93" s="58">
        <v>0</v>
      </c>
      <c r="AR93" s="58">
        <v>0</v>
      </c>
      <c r="AS93" s="37">
        <v>0</v>
      </c>
      <c r="AT93" s="50">
        <v>0</v>
      </c>
      <c r="AU93" s="58">
        <v>0</v>
      </c>
      <c r="AV93" s="58">
        <v>0</v>
      </c>
      <c r="AW93" s="37">
        <v>0</v>
      </c>
      <c r="AX93" s="50">
        <v>0.90763649700000004</v>
      </c>
      <c r="AY93" s="58">
        <v>0</v>
      </c>
      <c r="AZ93" s="58">
        <v>0</v>
      </c>
      <c r="BA93" s="37">
        <v>1.643296694</v>
      </c>
      <c r="BB93" s="50">
        <v>1.5472393689999999</v>
      </c>
      <c r="BC93" s="58">
        <v>0.78528775699999998</v>
      </c>
      <c r="BD93" s="58">
        <v>0.75881928399999998</v>
      </c>
      <c r="BE93" s="37">
        <v>0.774684076</v>
      </c>
      <c r="BF93" s="50">
        <v>0.75777624899999996</v>
      </c>
      <c r="BG93" s="58">
        <v>0.733508257</v>
      </c>
      <c r="BH93" s="58">
        <v>0.68517055199999999</v>
      </c>
      <c r="BI93" s="37">
        <v>0.68186878699999998</v>
      </c>
      <c r="BJ93" s="50">
        <v>1</v>
      </c>
      <c r="BK93" s="58">
        <v>1</v>
      </c>
      <c r="BL93" s="58">
        <v>1</v>
      </c>
      <c r="BM93" s="37">
        <v>1</v>
      </c>
      <c r="BN93" s="50">
        <v>1</v>
      </c>
      <c r="BO93" s="58">
        <v>1</v>
      </c>
      <c r="BP93" s="58">
        <v>1</v>
      </c>
      <c r="BQ93" s="37">
        <v>3</v>
      </c>
      <c r="BR93" s="50">
        <v>2</v>
      </c>
      <c r="BS93" s="58">
        <v>1</v>
      </c>
      <c r="BT93" s="58">
        <v>1</v>
      </c>
      <c r="BU93" s="37">
        <v>0</v>
      </c>
      <c r="BV93" s="50">
        <v>0</v>
      </c>
      <c r="BW93" s="58">
        <v>0</v>
      </c>
      <c r="BX93" s="58">
        <v>0</v>
      </c>
      <c r="BY93" s="37">
        <v>0</v>
      </c>
      <c r="BZ93" s="50">
        <v>0</v>
      </c>
      <c r="CA93" s="58">
        <v>0</v>
      </c>
      <c r="CB93" s="58">
        <v>1</v>
      </c>
      <c r="CC93" s="37">
        <v>1</v>
      </c>
      <c r="CD93" s="50">
        <v>2</v>
      </c>
      <c r="CE93" s="58">
        <v>2</v>
      </c>
      <c r="CF93" s="58">
        <v>2</v>
      </c>
      <c r="CG93" s="37">
        <v>1</v>
      </c>
      <c r="CH93" s="50">
        <v>0</v>
      </c>
      <c r="CI93" s="58">
        <v>0</v>
      </c>
      <c r="CJ93" s="58">
        <v>0</v>
      </c>
      <c r="CK93" s="37">
        <v>3</v>
      </c>
      <c r="CL93" s="50">
        <v>3</v>
      </c>
      <c r="CM93" s="58">
        <v>0</v>
      </c>
      <c r="CN93" s="58">
        <v>0</v>
      </c>
      <c r="CO93" s="37">
        <v>3</v>
      </c>
      <c r="CP93" s="50">
        <v>2</v>
      </c>
      <c r="CQ93" s="58">
        <v>4</v>
      </c>
      <c r="CR93" s="58">
        <v>5</v>
      </c>
      <c r="CS93" s="37">
        <v>5</v>
      </c>
      <c r="CT93" s="50">
        <v>5</v>
      </c>
      <c r="CU93" s="58">
        <v>2</v>
      </c>
      <c r="CV93" s="58">
        <v>4</v>
      </c>
      <c r="CW93" s="37">
        <v>7</v>
      </c>
      <c r="CX93" s="50">
        <v>5</v>
      </c>
      <c r="CY93" s="58">
        <v>3</v>
      </c>
      <c r="CZ93" s="58">
        <v>4</v>
      </c>
      <c r="DA93" s="37">
        <v>11</v>
      </c>
      <c r="DB93" s="50">
        <v>8</v>
      </c>
      <c r="DC93" s="58">
        <v>5</v>
      </c>
      <c r="DD93" s="58">
        <v>6</v>
      </c>
      <c r="DE93" s="37">
        <v>7</v>
      </c>
      <c r="DF93" s="50">
        <v>8</v>
      </c>
      <c r="DG93" s="58">
        <v>4</v>
      </c>
      <c r="DH93" s="58">
        <v>5</v>
      </c>
      <c r="DI93" s="70">
        <v>7</v>
      </c>
      <c r="DJ93" s="50">
        <v>8.2689591730000007</v>
      </c>
      <c r="DK93" s="58">
        <v>5.5212703599999999</v>
      </c>
      <c r="DL93" s="58">
        <v>4.8338823250000003</v>
      </c>
      <c r="DM93" s="37">
        <v>6.5373858770000002</v>
      </c>
      <c r="DN93" s="50">
        <v>7.4271961859999998</v>
      </c>
      <c r="DO93" s="58">
        <v>4.8268755729999997</v>
      </c>
      <c r="DP93" s="58">
        <v>4.7901249320000003</v>
      </c>
      <c r="DQ93" s="37"/>
    </row>
    <row r="94" spans="1:121" x14ac:dyDescent="0.2">
      <c r="A94" s="6" t="s">
        <v>7</v>
      </c>
      <c r="B94" s="50">
        <v>0</v>
      </c>
      <c r="C94" s="58">
        <v>0</v>
      </c>
      <c r="D94" s="58">
        <v>0</v>
      </c>
      <c r="E94" s="37">
        <v>0</v>
      </c>
      <c r="F94" s="50">
        <v>0</v>
      </c>
      <c r="G94" s="58">
        <v>0</v>
      </c>
      <c r="H94" s="58">
        <v>0</v>
      </c>
      <c r="I94" s="37">
        <v>0</v>
      </c>
      <c r="J94" s="50">
        <v>0</v>
      </c>
      <c r="K94" s="58">
        <v>0</v>
      </c>
      <c r="L94" s="58">
        <v>0</v>
      </c>
      <c r="M94" s="37">
        <v>0</v>
      </c>
      <c r="N94" s="50">
        <v>0</v>
      </c>
      <c r="O94" s="58">
        <v>0</v>
      </c>
      <c r="P94" s="58">
        <v>0</v>
      </c>
      <c r="Q94" s="37">
        <v>0</v>
      </c>
      <c r="R94" s="50">
        <v>0</v>
      </c>
      <c r="S94" s="58">
        <v>0</v>
      </c>
      <c r="T94" s="58">
        <v>0</v>
      </c>
      <c r="U94" s="37">
        <v>0</v>
      </c>
      <c r="V94" s="50">
        <v>0</v>
      </c>
      <c r="W94" s="58">
        <v>0</v>
      </c>
      <c r="X94" s="58">
        <v>0</v>
      </c>
      <c r="Y94" s="37">
        <v>0</v>
      </c>
      <c r="Z94" s="50">
        <v>0</v>
      </c>
      <c r="AA94" s="58">
        <v>0</v>
      </c>
      <c r="AB94" s="58">
        <v>0</v>
      </c>
      <c r="AC94" s="37">
        <v>0</v>
      </c>
      <c r="AD94" s="50">
        <v>0</v>
      </c>
      <c r="AE94" s="58">
        <v>0</v>
      </c>
      <c r="AF94" s="58">
        <v>0</v>
      </c>
      <c r="AG94" s="37">
        <v>0</v>
      </c>
      <c r="AH94" s="50">
        <v>0</v>
      </c>
      <c r="AI94" s="58">
        <v>0</v>
      </c>
      <c r="AJ94" s="58">
        <v>0</v>
      </c>
      <c r="AK94" s="37">
        <v>0</v>
      </c>
      <c r="AL94" s="50">
        <v>0</v>
      </c>
      <c r="AM94" s="58">
        <v>0</v>
      </c>
      <c r="AN94" s="58">
        <v>0</v>
      </c>
      <c r="AO94" s="37">
        <v>0</v>
      </c>
      <c r="AP94" s="50">
        <v>0</v>
      </c>
      <c r="AQ94" s="58">
        <v>0</v>
      </c>
      <c r="AR94" s="58">
        <v>0</v>
      </c>
      <c r="AS94" s="37">
        <v>0</v>
      </c>
      <c r="AT94" s="50">
        <v>0</v>
      </c>
      <c r="AU94" s="58">
        <v>0</v>
      </c>
      <c r="AV94" s="58">
        <v>0</v>
      </c>
      <c r="AW94" s="37">
        <v>0</v>
      </c>
      <c r="AX94" s="50">
        <v>0</v>
      </c>
      <c r="AY94" s="58">
        <v>0</v>
      </c>
      <c r="AZ94" s="58">
        <v>0</v>
      </c>
      <c r="BA94" s="37">
        <v>0</v>
      </c>
      <c r="BB94" s="50">
        <v>0</v>
      </c>
      <c r="BC94" s="58">
        <v>0</v>
      </c>
      <c r="BD94" s="58">
        <v>0</v>
      </c>
      <c r="BE94" s="37">
        <v>0</v>
      </c>
      <c r="BF94" s="50">
        <v>0</v>
      </c>
      <c r="BG94" s="58">
        <v>0</v>
      </c>
      <c r="BH94" s="58">
        <v>0</v>
      </c>
      <c r="BI94" s="37">
        <v>0</v>
      </c>
      <c r="BJ94" s="50">
        <v>0</v>
      </c>
      <c r="BK94" s="58">
        <v>0</v>
      </c>
      <c r="BL94" s="58">
        <v>0</v>
      </c>
      <c r="BM94" s="37">
        <v>0</v>
      </c>
      <c r="BN94" s="50">
        <v>0</v>
      </c>
      <c r="BO94" s="58">
        <v>0</v>
      </c>
      <c r="BP94" s="58">
        <v>0</v>
      </c>
      <c r="BQ94" s="37">
        <v>0</v>
      </c>
      <c r="BR94" s="50">
        <v>0</v>
      </c>
      <c r="BS94" s="58">
        <v>0</v>
      </c>
      <c r="BT94" s="58">
        <v>0</v>
      </c>
      <c r="BU94" s="37">
        <v>0</v>
      </c>
      <c r="BV94" s="50">
        <v>0</v>
      </c>
      <c r="BW94" s="58">
        <v>0</v>
      </c>
      <c r="BX94" s="58">
        <v>0</v>
      </c>
      <c r="BY94" s="37">
        <v>0</v>
      </c>
      <c r="BZ94" s="50">
        <v>0</v>
      </c>
      <c r="CA94" s="58">
        <v>0</v>
      </c>
      <c r="CB94" s="58">
        <v>0</v>
      </c>
      <c r="CC94" s="37">
        <v>0</v>
      </c>
      <c r="CD94" s="50">
        <v>0</v>
      </c>
      <c r="CE94" s="58">
        <v>0</v>
      </c>
      <c r="CF94" s="58">
        <v>0</v>
      </c>
      <c r="CG94" s="37">
        <v>0</v>
      </c>
      <c r="CH94" s="50">
        <v>0</v>
      </c>
      <c r="CI94" s="58">
        <v>0</v>
      </c>
      <c r="CJ94" s="58">
        <v>0</v>
      </c>
      <c r="CK94" s="37">
        <v>0</v>
      </c>
      <c r="CL94" s="50">
        <v>0</v>
      </c>
      <c r="CM94" s="58">
        <v>0</v>
      </c>
      <c r="CN94" s="58">
        <v>0</v>
      </c>
      <c r="CO94" s="37">
        <v>0</v>
      </c>
      <c r="CP94" s="50">
        <v>0</v>
      </c>
      <c r="CQ94" s="58">
        <v>0</v>
      </c>
      <c r="CR94" s="58">
        <v>0</v>
      </c>
      <c r="CS94" s="37">
        <v>0</v>
      </c>
      <c r="CT94" s="50">
        <v>0</v>
      </c>
      <c r="CU94" s="58">
        <v>0</v>
      </c>
      <c r="CV94" s="58">
        <v>0</v>
      </c>
      <c r="CW94" s="37">
        <v>0</v>
      </c>
      <c r="CX94" s="50">
        <v>0</v>
      </c>
      <c r="CY94" s="58">
        <v>0</v>
      </c>
      <c r="CZ94" s="58">
        <v>0</v>
      </c>
      <c r="DA94" s="37">
        <v>0</v>
      </c>
      <c r="DB94" s="50">
        <v>0</v>
      </c>
      <c r="DC94" s="58">
        <v>0</v>
      </c>
      <c r="DD94" s="58">
        <v>0</v>
      </c>
      <c r="DE94" s="37">
        <v>0</v>
      </c>
      <c r="DF94" s="50">
        <v>0</v>
      </c>
      <c r="DG94" s="58">
        <v>0</v>
      </c>
      <c r="DH94" s="58">
        <v>0</v>
      </c>
      <c r="DI94" s="70">
        <v>0</v>
      </c>
      <c r="DJ94" s="50">
        <v>0</v>
      </c>
      <c r="DK94" s="58">
        <v>0</v>
      </c>
      <c r="DL94" s="58">
        <v>0</v>
      </c>
      <c r="DM94" s="37">
        <v>0</v>
      </c>
      <c r="DN94" s="50">
        <v>0</v>
      </c>
      <c r="DO94" s="58">
        <v>0</v>
      </c>
      <c r="DP94" s="58">
        <v>0</v>
      </c>
      <c r="DQ94" s="37"/>
    </row>
    <row r="95" spans="1:121" x14ac:dyDescent="0.2">
      <c r="A95" s="6" t="s">
        <v>8</v>
      </c>
      <c r="B95" s="50">
        <v>0</v>
      </c>
      <c r="C95" s="58">
        <v>0</v>
      </c>
      <c r="D95" s="58">
        <v>0</v>
      </c>
      <c r="E95" s="37">
        <v>0</v>
      </c>
      <c r="F95" s="50">
        <v>0</v>
      </c>
      <c r="G95" s="58">
        <v>0</v>
      </c>
      <c r="H95" s="58">
        <v>0</v>
      </c>
      <c r="I95" s="37">
        <v>0</v>
      </c>
      <c r="J95" s="50">
        <v>0</v>
      </c>
      <c r="K95" s="58">
        <v>0</v>
      </c>
      <c r="L95" s="58">
        <v>0</v>
      </c>
      <c r="M95" s="37">
        <v>0</v>
      </c>
      <c r="N95" s="50">
        <v>0</v>
      </c>
      <c r="O95" s="58">
        <v>0</v>
      </c>
      <c r="P95" s="58">
        <v>0</v>
      </c>
      <c r="Q95" s="37">
        <v>0</v>
      </c>
      <c r="R95" s="50">
        <v>0</v>
      </c>
      <c r="S95" s="58">
        <v>0</v>
      </c>
      <c r="T95" s="58">
        <v>0</v>
      </c>
      <c r="U95" s="37">
        <v>0</v>
      </c>
      <c r="V95" s="50">
        <v>0</v>
      </c>
      <c r="W95" s="58">
        <v>0</v>
      </c>
      <c r="X95" s="58">
        <v>0</v>
      </c>
      <c r="Y95" s="37">
        <v>0</v>
      </c>
      <c r="Z95" s="50">
        <v>0</v>
      </c>
      <c r="AA95" s="58">
        <v>0</v>
      </c>
      <c r="AB95" s="58">
        <v>0</v>
      </c>
      <c r="AC95" s="37">
        <v>0</v>
      </c>
      <c r="AD95" s="50">
        <v>0</v>
      </c>
      <c r="AE95" s="58">
        <v>0</v>
      </c>
      <c r="AF95" s="58">
        <v>0</v>
      </c>
      <c r="AG95" s="37">
        <v>0</v>
      </c>
      <c r="AH95" s="50">
        <v>0</v>
      </c>
      <c r="AI95" s="58">
        <v>0</v>
      </c>
      <c r="AJ95" s="58">
        <v>0</v>
      </c>
      <c r="AK95" s="37">
        <v>0</v>
      </c>
      <c r="AL95" s="50">
        <v>0</v>
      </c>
      <c r="AM95" s="58">
        <v>0</v>
      </c>
      <c r="AN95" s="58">
        <v>0</v>
      </c>
      <c r="AO95" s="37">
        <v>0</v>
      </c>
      <c r="AP95" s="50">
        <v>0</v>
      </c>
      <c r="AQ95" s="58">
        <v>0</v>
      </c>
      <c r="AR95" s="58">
        <v>0</v>
      </c>
      <c r="AS95" s="37">
        <v>0</v>
      </c>
      <c r="AT95" s="50">
        <v>0</v>
      </c>
      <c r="AU95" s="58">
        <v>0</v>
      </c>
      <c r="AV95" s="58">
        <v>0</v>
      </c>
      <c r="AW95" s="37">
        <v>0</v>
      </c>
      <c r="AX95" s="50">
        <v>0</v>
      </c>
      <c r="AY95" s="58">
        <v>0</v>
      </c>
      <c r="AZ95" s="58">
        <v>0</v>
      </c>
      <c r="BA95" s="37">
        <v>0</v>
      </c>
      <c r="BB95" s="50">
        <v>0</v>
      </c>
      <c r="BC95" s="58">
        <v>0</v>
      </c>
      <c r="BD95" s="58">
        <v>0</v>
      </c>
      <c r="BE95" s="37">
        <v>0</v>
      </c>
      <c r="BF95" s="50">
        <v>0</v>
      </c>
      <c r="BG95" s="58">
        <v>0</v>
      </c>
      <c r="BH95" s="58">
        <v>0</v>
      </c>
      <c r="BI95" s="37">
        <v>0</v>
      </c>
      <c r="BJ95" s="50">
        <v>0</v>
      </c>
      <c r="BK95" s="58">
        <v>1</v>
      </c>
      <c r="BL95" s="58">
        <v>1</v>
      </c>
      <c r="BM95" s="37">
        <v>0</v>
      </c>
      <c r="BN95" s="50">
        <v>0</v>
      </c>
      <c r="BO95" s="58">
        <v>0</v>
      </c>
      <c r="BP95" s="58">
        <v>0</v>
      </c>
      <c r="BQ95" s="37">
        <v>0</v>
      </c>
      <c r="BR95" s="50">
        <v>0</v>
      </c>
      <c r="BS95" s="58">
        <v>0</v>
      </c>
      <c r="BT95" s="58">
        <v>0</v>
      </c>
      <c r="BU95" s="37">
        <v>0</v>
      </c>
      <c r="BV95" s="50">
        <v>0</v>
      </c>
      <c r="BW95" s="58">
        <v>0</v>
      </c>
      <c r="BX95" s="58">
        <v>0</v>
      </c>
      <c r="BY95" s="37">
        <v>0</v>
      </c>
      <c r="BZ95" s="50">
        <v>0</v>
      </c>
      <c r="CA95" s="58">
        <v>0</v>
      </c>
      <c r="CB95" s="58">
        <v>0</v>
      </c>
      <c r="CC95" s="37">
        <v>0</v>
      </c>
      <c r="CD95" s="50">
        <v>0</v>
      </c>
      <c r="CE95" s="58">
        <v>0</v>
      </c>
      <c r="CF95" s="58">
        <v>0</v>
      </c>
      <c r="CG95" s="37">
        <v>0</v>
      </c>
      <c r="CH95" s="50">
        <v>0</v>
      </c>
      <c r="CI95" s="58">
        <v>0</v>
      </c>
      <c r="CJ95" s="58">
        <v>0</v>
      </c>
      <c r="CK95" s="37">
        <v>0</v>
      </c>
      <c r="CL95" s="50">
        <v>0</v>
      </c>
      <c r="CM95" s="58">
        <v>0</v>
      </c>
      <c r="CN95" s="58">
        <v>0</v>
      </c>
      <c r="CO95" s="37">
        <v>0</v>
      </c>
      <c r="CP95" s="50">
        <v>0</v>
      </c>
      <c r="CQ95" s="58">
        <v>0</v>
      </c>
      <c r="CR95" s="58">
        <v>0</v>
      </c>
      <c r="CS95" s="37">
        <v>0</v>
      </c>
      <c r="CT95" s="50">
        <v>0</v>
      </c>
      <c r="CU95" s="58">
        <v>0</v>
      </c>
      <c r="CV95" s="58">
        <v>0</v>
      </c>
      <c r="CW95" s="37">
        <v>0</v>
      </c>
      <c r="CX95" s="50">
        <v>0</v>
      </c>
      <c r="CY95" s="58">
        <v>0</v>
      </c>
      <c r="CZ95" s="58">
        <v>1</v>
      </c>
      <c r="DA95" s="37">
        <v>0</v>
      </c>
      <c r="DB95" s="50">
        <v>0</v>
      </c>
      <c r="DC95" s="58">
        <v>0</v>
      </c>
      <c r="DD95" s="58">
        <v>0</v>
      </c>
      <c r="DE95" s="37">
        <v>0</v>
      </c>
      <c r="DF95" s="50">
        <v>0</v>
      </c>
      <c r="DG95" s="58">
        <v>0</v>
      </c>
      <c r="DH95" s="58">
        <v>1</v>
      </c>
      <c r="DI95" s="70">
        <v>1</v>
      </c>
      <c r="DJ95" s="50">
        <v>0.86834557000000001</v>
      </c>
      <c r="DK95" s="58">
        <v>0.87028386000000002</v>
      </c>
      <c r="DL95" s="58">
        <v>0.87015090799999995</v>
      </c>
      <c r="DM95" s="37">
        <v>0.86602785900000001</v>
      </c>
      <c r="DN95" s="50">
        <v>0.86486052499999999</v>
      </c>
      <c r="DO95" s="58">
        <v>1.7880155069999999</v>
      </c>
      <c r="DP95" s="58">
        <v>2.6571183110000001</v>
      </c>
      <c r="DQ95" s="37"/>
    </row>
    <row r="96" spans="1:121" x14ac:dyDescent="0.2">
      <c r="A96" s="6" t="s">
        <v>9</v>
      </c>
      <c r="B96" s="50">
        <v>0</v>
      </c>
      <c r="C96" s="58">
        <v>0</v>
      </c>
      <c r="D96" s="58">
        <v>0</v>
      </c>
      <c r="E96" s="37">
        <v>0</v>
      </c>
      <c r="F96" s="50">
        <v>0</v>
      </c>
      <c r="G96" s="58">
        <v>0</v>
      </c>
      <c r="H96" s="58">
        <v>0</v>
      </c>
      <c r="I96" s="37">
        <v>0</v>
      </c>
      <c r="J96" s="50">
        <v>0</v>
      </c>
      <c r="K96" s="58">
        <v>0</v>
      </c>
      <c r="L96" s="58">
        <v>0</v>
      </c>
      <c r="M96" s="37">
        <v>0</v>
      </c>
      <c r="N96" s="50">
        <v>0</v>
      </c>
      <c r="O96" s="58">
        <v>0</v>
      </c>
      <c r="P96" s="58">
        <v>0</v>
      </c>
      <c r="Q96" s="37">
        <v>0</v>
      </c>
      <c r="R96" s="50">
        <v>0</v>
      </c>
      <c r="S96" s="58">
        <v>0</v>
      </c>
      <c r="T96" s="58">
        <v>0</v>
      </c>
      <c r="U96" s="37">
        <v>0</v>
      </c>
      <c r="V96" s="50">
        <v>0</v>
      </c>
      <c r="W96" s="58">
        <v>0</v>
      </c>
      <c r="X96" s="58">
        <v>0</v>
      </c>
      <c r="Y96" s="37">
        <v>0</v>
      </c>
      <c r="Z96" s="50">
        <v>0</v>
      </c>
      <c r="AA96" s="58">
        <v>0</v>
      </c>
      <c r="AB96" s="58">
        <v>0</v>
      </c>
      <c r="AC96" s="37">
        <v>0</v>
      </c>
      <c r="AD96" s="50">
        <v>0</v>
      </c>
      <c r="AE96" s="58">
        <v>0</v>
      </c>
      <c r="AF96" s="58">
        <v>0</v>
      </c>
      <c r="AG96" s="37">
        <v>0</v>
      </c>
      <c r="AH96" s="50">
        <v>0</v>
      </c>
      <c r="AI96" s="58">
        <v>0</v>
      </c>
      <c r="AJ96" s="58">
        <v>0</v>
      </c>
      <c r="AK96" s="37">
        <v>0</v>
      </c>
      <c r="AL96" s="50">
        <v>0</v>
      </c>
      <c r="AM96" s="58">
        <v>0</v>
      </c>
      <c r="AN96" s="58">
        <v>0</v>
      </c>
      <c r="AO96" s="37">
        <v>0</v>
      </c>
      <c r="AP96" s="50">
        <v>0</v>
      </c>
      <c r="AQ96" s="58">
        <v>0</v>
      </c>
      <c r="AR96" s="58">
        <v>0</v>
      </c>
      <c r="AS96" s="37">
        <v>0</v>
      </c>
      <c r="AT96" s="50">
        <v>0</v>
      </c>
      <c r="AU96" s="58">
        <v>0</v>
      </c>
      <c r="AV96" s="58">
        <v>0</v>
      </c>
      <c r="AW96" s="37">
        <v>0</v>
      </c>
      <c r="AX96" s="50">
        <v>0</v>
      </c>
      <c r="AY96" s="58">
        <v>0</v>
      </c>
      <c r="AZ96" s="58">
        <v>0</v>
      </c>
      <c r="BA96" s="37">
        <v>0</v>
      </c>
      <c r="BB96" s="50">
        <v>0</v>
      </c>
      <c r="BC96" s="58">
        <v>0</v>
      </c>
      <c r="BD96" s="58">
        <v>0</v>
      </c>
      <c r="BE96" s="37">
        <v>0</v>
      </c>
      <c r="BF96" s="50">
        <v>0</v>
      </c>
      <c r="BG96" s="58">
        <v>0</v>
      </c>
      <c r="BH96" s="58">
        <v>0</v>
      </c>
      <c r="BI96" s="37">
        <v>0</v>
      </c>
      <c r="BJ96" s="50">
        <v>0</v>
      </c>
      <c r="BK96" s="58">
        <v>0</v>
      </c>
      <c r="BL96" s="58">
        <v>0</v>
      </c>
      <c r="BM96" s="37">
        <v>0</v>
      </c>
      <c r="BN96" s="50">
        <v>0</v>
      </c>
      <c r="BO96" s="58">
        <v>0</v>
      </c>
      <c r="BP96" s="58">
        <v>0</v>
      </c>
      <c r="BQ96" s="37">
        <v>0</v>
      </c>
      <c r="BR96" s="50">
        <v>0</v>
      </c>
      <c r="BS96" s="58">
        <v>0</v>
      </c>
      <c r="BT96" s="58">
        <v>0</v>
      </c>
      <c r="BU96" s="37">
        <v>0</v>
      </c>
      <c r="BV96" s="50">
        <v>0</v>
      </c>
      <c r="BW96" s="58">
        <v>0</v>
      </c>
      <c r="BX96" s="58">
        <v>0</v>
      </c>
      <c r="BY96" s="37">
        <v>0</v>
      </c>
      <c r="BZ96" s="50">
        <v>0</v>
      </c>
      <c r="CA96" s="58">
        <v>0</v>
      </c>
      <c r="CB96" s="58">
        <v>0</v>
      </c>
      <c r="CC96" s="37">
        <v>0</v>
      </c>
      <c r="CD96" s="50">
        <v>0</v>
      </c>
      <c r="CE96" s="58">
        <v>0</v>
      </c>
      <c r="CF96" s="58">
        <v>0</v>
      </c>
      <c r="CG96" s="37">
        <v>0</v>
      </c>
      <c r="CH96" s="50">
        <v>0</v>
      </c>
      <c r="CI96" s="58">
        <v>0</v>
      </c>
      <c r="CJ96" s="58">
        <v>0</v>
      </c>
      <c r="CK96" s="37">
        <v>0</v>
      </c>
      <c r="CL96" s="50">
        <v>0</v>
      </c>
      <c r="CM96" s="58">
        <v>0</v>
      </c>
      <c r="CN96" s="58">
        <v>0</v>
      </c>
      <c r="CO96" s="37">
        <v>2</v>
      </c>
      <c r="CP96" s="50">
        <v>7</v>
      </c>
      <c r="CQ96" s="58">
        <v>5</v>
      </c>
      <c r="CR96" s="58">
        <v>7</v>
      </c>
      <c r="CS96" s="37">
        <v>1</v>
      </c>
      <c r="CT96" s="50">
        <v>4</v>
      </c>
      <c r="CU96" s="58">
        <v>6</v>
      </c>
      <c r="CV96" s="58">
        <v>8</v>
      </c>
      <c r="CW96" s="37">
        <v>9</v>
      </c>
      <c r="CX96" s="50">
        <v>11</v>
      </c>
      <c r="CY96" s="58">
        <v>11</v>
      </c>
      <c r="CZ96" s="58">
        <v>11</v>
      </c>
      <c r="DA96" s="37">
        <v>12</v>
      </c>
      <c r="DB96" s="50">
        <v>14</v>
      </c>
      <c r="DC96" s="58">
        <v>14</v>
      </c>
      <c r="DD96" s="58">
        <v>13</v>
      </c>
      <c r="DE96" s="37">
        <v>13</v>
      </c>
      <c r="DF96" s="50">
        <v>12</v>
      </c>
      <c r="DG96" s="58">
        <v>13</v>
      </c>
      <c r="DH96" s="58">
        <v>12</v>
      </c>
      <c r="DI96" s="70">
        <v>15</v>
      </c>
      <c r="DJ96" s="50">
        <v>11.020701040000001</v>
      </c>
      <c r="DK96" s="58">
        <v>9.7165878249999995</v>
      </c>
      <c r="DL96" s="58">
        <v>6.6360514830000001</v>
      </c>
      <c r="DM96" s="37">
        <v>7.5519872670000003</v>
      </c>
      <c r="DN96" s="50">
        <v>7.4718811809999996</v>
      </c>
      <c r="DO96" s="58">
        <v>7.4460606550000001</v>
      </c>
      <c r="DP96" s="58">
        <v>6.7938562869999997</v>
      </c>
      <c r="DQ96" s="37"/>
    </row>
    <row r="97" spans="1:121" x14ac:dyDescent="0.2">
      <c r="A97" s="6" t="s">
        <v>10</v>
      </c>
      <c r="B97" s="50">
        <v>0</v>
      </c>
      <c r="C97" s="58">
        <v>0</v>
      </c>
      <c r="D97" s="58">
        <v>0</v>
      </c>
      <c r="E97" s="37">
        <v>0</v>
      </c>
      <c r="F97" s="50">
        <v>0</v>
      </c>
      <c r="G97" s="58">
        <v>0</v>
      </c>
      <c r="H97" s="58">
        <v>0</v>
      </c>
      <c r="I97" s="37">
        <v>0</v>
      </c>
      <c r="J97" s="50">
        <v>0</v>
      </c>
      <c r="K97" s="58">
        <v>0</v>
      </c>
      <c r="L97" s="58">
        <v>0</v>
      </c>
      <c r="M97" s="37">
        <v>0</v>
      </c>
      <c r="N97" s="50">
        <v>0</v>
      </c>
      <c r="O97" s="58">
        <v>0</v>
      </c>
      <c r="P97" s="58">
        <v>0</v>
      </c>
      <c r="Q97" s="37">
        <v>0</v>
      </c>
      <c r="R97" s="50">
        <v>0</v>
      </c>
      <c r="S97" s="58">
        <v>0</v>
      </c>
      <c r="T97" s="58">
        <v>0</v>
      </c>
      <c r="U97" s="37">
        <v>0</v>
      </c>
      <c r="V97" s="50">
        <v>0</v>
      </c>
      <c r="W97" s="58">
        <v>0</v>
      </c>
      <c r="X97" s="58">
        <v>0</v>
      </c>
      <c r="Y97" s="37">
        <v>0</v>
      </c>
      <c r="Z97" s="50">
        <v>0</v>
      </c>
      <c r="AA97" s="58">
        <v>0</v>
      </c>
      <c r="AB97" s="58">
        <v>0</v>
      </c>
      <c r="AC97" s="37">
        <v>0</v>
      </c>
      <c r="AD97" s="50">
        <v>0</v>
      </c>
      <c r="AE97" s="58">
        <v>0</v>
      </c>
      <c r="AF97" s="58">
        <v>0</v>
      </c>
      <c r="AG97" s="37">
        <v>0</v>
      </c>
      <c r="AH97" s="50">
        <v>0</v>
      </c>
      <c r="AI97" s="58">
        <v>0</v>
      </c>
      <c r="AJ97" s="58">
        <v>0</v>
      </c>
      <c r="AK97" s="37">
        <v>0</v>
      </c>
      <c r="AL97" s="50">
        <v>0</v>
      </c>
      <c r="AM97" s="58">
        <v>0</v>
      </c>
      <c r="AN97" s="58">
        <v>0</v>
      </c>
      <c r="AO97" s="37">
        <v>0</v>
      </c>
      <c r="AP97" s="50">
        <v>0</v>
      </c>
      <c r="AQ97" s="58">
        <v>0</v>
      </c>
      <c r="AR97" s="58">
        <v>0</v>
      </c>
      <c r="AS97" s="37">
        <v>0</v>
      </c>
      <c r="AT97" s="50">
        <v>0</v>
      </c>
      <c r="AU97" s="58">
        <v>0</v>
      </c>
      <c r="AV97" s="58">
        <v>0</v>
      </c>
      <c r="AW97" s="37">
        <v>0</v>
      </c>
      <c r="AX97" s="50">
        <v>0</v>
      </c>
      <c r="AY97" s="58">
        <v>0</v>
      </c>
      <c r="AZ97" s="58">
        <v>0</v>
      </c>
      <c r="BA97" s="37">
        <v>0</v>
      </c>
      <c r="BB97" s="50">
        <v>0</v>
      </c>
      <c r="BC97" s="58">
        <v>0</v>
      </c>
      <c r="BD97" s="58">
        <v>0</v>
      </c>
      <c r="BE97" s="37">
        <v>0</v>
      </c>
      <c r="BF97" s="50">
        <v>0</v>
      </c>
      <c r="BG97" s="58">
        <v>0</v>
      </c>
      <c r="BH97" s="58">
        <v>0</v>
      </c>
      <c r="BI97" s="37">
        <v>0</v>
      </c>
      <c r="BJ97" s="50">
        <v>0</v>
      </c>
      <c r="BK97" s="58">
        <v>0</v>
      </c>
      <c r="BL97" s="58">
        <v>0</v>
      </c>
      <c r="BM97" s="37">
        <v>0</v>
      </c>
      <c r="BN97" s="50">
        <v>0</v>
      </c>
      <c r="BO97" s="58">
        <v>0</v>
      </c>
      <c r="BP97" s="58">
        <v>0</v>
      </c>
      <c r="BQ97" s="37">
        <v>0</v>
      </c>
      <c r="BR97" s="50">
        <v>0</v>
      </c>
      <c r="BS97" s="58">
        <v>0</v>
      </c>
      <c r="BT97" s="58">
        <v>0</v>
      </c>
      <c r="BU97" s="37">
        <v>0</v>
      </c>
      <c r="BV97" s="50">
        <v>0</v>
      </c>
      <c r="BW97" s="58">
        <v>0</v>
      </c>
      <c r="BX97" s="58">
        <v>0</v>
      </c>
      <c r="BY97" s="37">
        <v>0</v>
      </c>
      <c r="BZ97" s="50">
        <v>0</v>
      </c>
      <c r="CA97" s="58">
        <v>0</v>
      </c>
      <c r="CB97" s="58">
        <v>1</v>
      </c>
      <c r="CC97" s="37">
        <v>0</v>
      </c>
      <c r="CD97" s="50">
        <v>0</v>
      </c>
      <c r="CE97" s="58">
        <v>0</v>
      </c>
      <c r="CF97" s="58">
        <v>0</v>
      </c>
      <c r="CG97" s="37">
        <v>0</v>
      </c>
      <c r="CH97" s="50">
        <v>0</v>
      </c>
      <c r="CI97" s="58">
        <v>1</v>
      </c>
      <c r="CJ97" s="58">
        <v>1</v>
      </c>
      <c r="CK97" s="37">
        <v>0</v>
      </c>
      <c r="CL97" s="50">
        <v>0</v>
      </c>
      <c r="CM97" s="58">
        <v>0</v>
      </c>
      <c r="CN97" s="58">
        <v>0</v>
      </c>
      <c r="CO97" s="37">
        <v>0</v>
      </c>
      <c r="CP97" s="50">
        <v>0</v>
      </c>
      <c r="CQ97" s="58">
        <v>0</v>
      </c>
      <c r="CR97" s="58">
        <v>0</v>
      </c>
      <c r="CS97" s="37">
        <v>0</v>
      </c>
      <c r="CT97" s="50">
        <v>0</v>
      </c>
      <c r="CU97" s="58">
        <v>0</v>
      </c>
      <c r="CV97" s="58">
        <v>0</v>
      </c>
      <c r="CW97" s="37">
        <v>0</v>
      </c>
      <c r="CX97" s="50">
        <v>0</v>
      </c>
      <c r="CY97" s="58">
        <v>0</v>
      </c>
      <c r="CZ97" s="58">
        <v>0</v>
      </c>
      <c r="DA97" s="37">
        <v>0</v>
      </c>
      <c r="DB97" s="50">
        <v>0</v>
      </c>
      <c r="DC97" s="58">
        <v>0</v>
      </c>
      <c r="DD97" s="58">
        <v>0</v>
      </c>
      <c r="DE97" s="37">
        <v>0</v>
      </c>
      <c r="DF97" s="50">
        <v>0</v>
      </c>
      <c r="DG97" s="58">
        <v>0</v>
      </c>
      <c r="DH97" s="58">
        <v>0</v>
      </c>
      <c r="DI97" s="70">
        <v>0</v>
      </c>
      <c r="DJ97" s="50">
        <v>0</v>
      </c>
      <c r="DK97" s="58">
        <v>1.5646156259999999</v>
      </c>
      <c r="DL97" s="58">
        <v>1.5609182589999999</v>
      </c>
      <c r="DM97" s="37">
        <v>1.5659477660000001</v>
      </c>
      <c r="DN97" s="50">
        <v>0</v>
      </c>
      <c r="DO97" s="58">
        <v>0</v>
      </c>
      <c r="DP97" s="58">
        <v>0</v>
      </c>
      <c r="DQ97" s="37"/>
    </row>
    <row r="98" spans="1:121" x14ac:dyDescent="0.2">
      <c r="A98" s="6" t="s">
        <v>11</v>
      </c>
      <c r="B98" s="50">
        <v>0.96392232899999997</v>
      </c>
      <c r="C98" s="58">
        <v>0.96485064099999995</v>
      </c>
      <c r="D98" s="58">
        <v>0.96425971799999999</v>
      </c>
      <c r="E98" s="37">
        <v>0.96370754400000003</v>
      </c>
      <c r="F98" s="50">
        <v>0.96335479899999998</v>
      </c>
      <c r="G98" s="58">
        <v>0.96396504199999999</v>
      </c>
      <c r="H98" s="58">
        <v>0.96422984499999997</v>
      </c>
      <c r="I98" s="37">
        <v>0.96390160700000005</v>
      </c>
      <c r="J98" s="50">
        <v>0.96459248500000005</v>
      </c>
      <c r="K98" s="58">
        <v>0.96479503799999999</v>
      </c>
      <c r="L98" s="58">
        <v>0.96425209099999998</v>
      </c>
      <c r="M98" s="37">
        <v>0.96458805000000003</v>
      </c>
      <c r="N98" s="50">
        <v>0.96249183699999996</v>
      </c>
      <c r="O98" s="58">
        <v>0.96060269600000003</v>
      </c>
      <c r="P98" s="58">
        <v>0.95846007700000002</v>
      </c>
      <c r="Q98" s="37">
        <v>0.96130478200000002</v>
      </c>
      <c r="R98" s="50">
        <v>0.95901870899999997</v>
      </c>
      <c r="S98" s="58">
        <v>0.95733573999999999</v>
      </c>
      <c r="T98" s="58">
        <v>0</v>
      </c>
      <c r="U98" s="37">
        <v>0</v>
      </c>
      <c r="V98" s="50">
        <v>0</v>
      </c>
      <c r="W98" s="58">
        <v>0</v>
      </c>
      <c r="X98" s="58">
        <v>0</v>
      </c>
      <c r="Y98" s="37">
        <v>0</v>
      </c>
      <c r="Z98" s="50">
        <v>0</v>
      </c>
      <c r="AA98" s="58">
        <v>0</v>
      </c>
      <c r="AB98" s="58">
        <v>0</v>
      </c>
      <c r="AC98" s="37">
        <v>0.983677786</v>
      </c>
      <c r="AD98" s="50">
        <v>0.98768282600000001</v>
      </c>
      <c r="AE98" s="58">
        <v>0</v>
      </c>
      <c r="AF98" s="58">
        <v>0</v>
      </c>
      <c r="AG98" s="37">
        <v>0</v>
      </c>
      <c r="AH98" s="50">
        <v>0</v>
      </c>
      <c r="AI98" s="58">
        <v>0</v>
      </c>
      <c r="AJ98" s="58">
        <v>0</v>
      </c>
      <c r="AK98" s="37">
        <v>0</v>
      </c>
      <c r="AL98" s="50">
        <v>0</v>
      </c>
      <c r="AM98" s="58">
        <v>0</v>
      </c>
      <c r="AN98" s="58">
        <v>1</v>
      </c>
      <c r="AO98" s="37">
        <v>0</v>
      </c>
      <c r="AP98" s="50">
        <v>0</v>
      </c>
      <c r="AQ98" s="58">
        <v>1</v>
      </c>
      <c r="AR98" s="58">
        <v>0.99535468999999999</v>
      </c>
      <c r="AS98" s="37">
        <v>0.99631814900000004</v>
      </c>
      <c r="AT98" s="50">
        <v>0.99148605700000003</v>
      </c>
      <c r="AU98" s="58">
        <v>0.98330138600000005</v>
      </c>
      <c r="AV98" s="58">
        <v>0.96353028699999999</v>
      </c>
      <c r="AW98" s="37">
        <v>0.96068296600000003</v>
      </c>
      <c r="AX98" s="50">
        <v>0.92359730600000001</v>
      </c>
      <c r="AY98" s="58">
        <v>0.91522260600000005</v>
      </c>
      <c r="AZ98" s="58">
        <v>0.88088474699999997</v>
      </c>
      <c r="BA98" s="37">
        <v>0.89401632399999997</v>
      </c>
      <c r="BB98" s="50">
        <v>0.87706728</v>
      </c>
      <c r="BC98" s="58">
        <v>0.86317739500000001</v>
      </c>
      <c r="BD98" s="58">
        <v>0.85428584900000004</v>
      </c>
      <c r="BE98" s="37">
        <v>2.601113131</v>
      </c>
      <c r="BF98" s="50">
        <v>2.5858868240000001</v>
      </c>
      <c r="BG98" s="58">
        <v>2.4532845079999999</v>
      </c>
      <c r="BH98" s="58">
        <v>1.6894937619999999</v>
      </c>
      <c r="BI98" s="37">
        <v>2.4953637959999999</v>
      </c>
      <c r="BJ98" s="50">
        <v>3</v>
      </c>
      <c r="BK98" s="58">
        <v>1</v>
      </c>
      <c r="BL98" s="58">
        <v>1</v>
      </c>
      <c r="BM98" s="37">
        <v>1</v>
      </c>
      <c r="BN98" s="50">
        <v>1</v>
      </c>
      <c r="BO98" s="58">
        <v>1</v>
      </c>
      <c r="BP98" s="58">
        <v>2</v>
      </c>
      <c r="BQ98" s="37">
        <v>1</v>
      </c>
      <c r="BR98" s="50">
        <v>2</v>
      </c>
      <c r="BS98" s="58">
        <v>2</v>
      </c>
      <c r="BT98" s="58">
        <v>2</v>
      </c>
      <c r="BU98" s="37">
        <v>2</v>
      </c>
      <c r="BV98" s="50">
        <v>2</v>
      </c>
      <c r="BW98" s="58">
        <v>2</v>
      </c>
      <c r="BX98" s="58">
        <v>2</v>
      </c>
      <c r="BY98" s="37">
        <v>2</v>
      </c>
      <c r="BZ98" s="50">
        <v>3</v>
      </c>
      <c r="CA98" s="58">
        <v>3</v>
      </c>
      <c r="CB98" s="58">
        <v>3</v>
      </c>
      <c r="CC98" s="37">
        <v>3</v>
      </c>
      <c r="CD98" s="50">
        <v>3</v>
      </c>
      <c r="CE98" s="58">
        <v>4</v>
      </c>
      <c r="CF98" s="58">
        <v>4</v>
      </c>
      <c r="CG98" s="37">
        <v>5</v>
      </c>
      <c r="CH98" s="50">
        <v>5</v>
      </c>
      <c r="CI98" s="58">
        <v>6</v>
      </c>
      <c r="CJ98" s="58">
        <v>6</v>
      </c>
      <c r="CK98" s="37">
        <v>5</v>
      </c>
      <c r="CL98" s="50">
        <v>5</v>
      </c>
      <c r="CM98" s="58">
        <v>8</v>
      </c>
      <c r="CN98" s="58">
        <v>9</v>
      </c>
      <c r="CO98" s="37">
        <v>5</v>
      </c>
      <c r="CP98" s="50">
        <v>6</v>
      </c>
      <c r="CQ98" s="58">
        <v>8</v>
      </c>
      <c r="CR98" s="58">
        <v>8</v>
      </c>
      <c r="CS98" s="37">
        <v>4</v>
      </c>
      <c r="CT98" s="50">
        <v>6</v>
      </c>
      <c r="CU98" s="58">
        <v>13.36681757</v>
      </c>
      <c r="CV98" s="58">
        <v>14.36671117</v>
      </c>
      <c r="CW98" s="37">
        <v>10.372841080000001</v>
      </c>
      <c r="CX98" s="50">
        <v>10.35541782</v>
      </c>
      <c r="CY98" s="58">
        <v>12.355225539999999</v>
      </c>
      <c r="CZ98" s="58">
        <v>12.356385100000001</v>
      </c>
      <c r="DA98" s="37">
        <v>12.36089883</v>
      </c>
      <c r="DB98" s="50">
        <v>11.36401891</v>
      </c>
      <c r="DC98" s="58">
        <v>15.355024869999999</v>
      </c>
      <c r="DD98" s="58">
        <v>16.702391599999999</v>
      </c>
      <c r="DE98" s="37">
        <v>13.681093799999999</v>
      </c>
      <c r="DF98" s="50">
        <v>13.674500930000001</v>
      </c>
      <c r="DG98" s="58">
        <v>15.621864390000001</v>
      </c>
      <c r="DH98" s="58">
        <v>15.295386799999999</v>
      </c>
      <c r="DI98" s="70">
        <v>14.27685361</v>
      </c>
      <c r="DJ98" s="50">
        <v>11.56170841</v>
      </c>
      <c r="DK98" s="58">
        <v>13.670620619999999</v>
      </c>
      <c r="DL98" s="58">
        <v>13.55965321</v>
      </c>
      <c r="DM98" s="37">
        <v>13.65577809</v>
      </c>
      <c r="DN98" s="50">
        <v>11.550242620000001</v>
      </c>
      <c r="DO98" s="58">
        <v>9.6109546629999993</v>
      </c>
      <c r="DP98" s="58">
        <v>9.1808620669999996</v>
      </c>
      <c r="DQ98" s="37"/>
    </row>
    <row r="99" spans="1:121" x14ac:dyDescent="0.2">
      <c r="A99" s="6" t="s">
        <v>22</v>
      </c>
      <c r="B99" s="50">
        <v>0</v>
      </c>
      <c r="C99" s="58">
        <v>0</v>
      </c>
      <c r="D99" s="58">
        <v>0</v>
      </c>
      <c r="E99" s="37">
        <v>0</v>
      </c>
      <c r="F99" s="50">
        <v>0</v>
      </c>
      <c r="G99" s="58">
        <v>0</v>
      </c>
      <c r="H99" s="58">
        <v>0</v>
      </c>
      <c r="I99" s="37">
        <v>0</v>
      </c>
      <c r="J99" s="50">
        <v>0</v>
      </c>
      <c r="K99" s="58">
        <v>0</v>
      </c>
      <c r="L99" s="58">
        <v>0</v>
      </c>
      <c r="M99" s="37">
        <v>0</v>
      </c>
      <c r="N99" s="50">
        <v>0</v>
      </c>
      <c r="O99" s="58">
        <v>0</v>
      </c>
      <c r="P99" s="58">
        <v>0</v>
      </c>
      <c r="Q99" s="37">
        <v>0</v>
      </c>
      <c r="R99" s="50">
        <v>0</v>
      </c>
      <c r="S99" s="58">
        <v>0</v>
      </c>
      <c r="T99" s="58">
        <v>0</v>
      </c>
      <c r="U99" s="37">
        <v>0</v>
      </c>
      <c r="V99" s="50">
        <v>0</v>
      </c>
      <c r="W99" s="58">
        <v>0</v>
      </c>
      <c r="X99" s="58">
        <v>0</v>
      </c>
      <c r="Y99" s="37">
        <v>0</v>
      </c>
      <c r="Z99" s="50">
        <v>0</v>
      </c>
      <c r="AA99" s="58">
        <v>0</v>
      </c>
      <c r="AB99" s="58">
        <v>0</v>
      </c>
      <c r="AC99" s="37">
        <v>0</v>
      </c>
      <c r="AD99" s="50">
        <v>0</v>
      </c>
      <c r="AE99" s="58">
        <v>0</v>
      </c>
      <c r="AF99" s="58">
        <v>0</v>
      </c>
      <c r="AG99" s="37">
        <v>0</v>
      </c>
      <c r="AH99" s="50">
        <v>0</v>
      </c>
      <c r="AI99" s="58">
        <v>0</v>
      </c>
      <c r="AJ99" s="58">
        <v>0</v>
      </c>
      <c r="AK99" s="37">
        <v>0</v>
      </c>
      <c r="AL99" s="50">
        <v>0</v>
      </c>
      <c r="AM99" s="58">
        <v>0</v>
      </c>
      <c r="AN99" s="58">
        <v>0</v>
      </c>
      <c r="AO99" s="37">
        <v>0</v>
      </c>
      <c r="AP99" s="50">
        <v>0</v>
      </c>
      <c r="AQ99" s="58">
        <v>0</v>
      </c>
      <c r="AR99" s="58">
        <v>0</v>
      </c>
      <c r="AS99" s="37">
        <v>0</v>
      </c>
      <c r="AT99" s="50">
        <v>0</v>
      </c>
      <c r="AU99" s="58">
        <v>0</v>
      </c>
      <c r="AV99" s="58">
        <v>0</v>
      </c>
      <c r="AW99" s="37">
        <v>0</v>
      </c>
      <c r="AX99" s="50">
        <v>0</v>
      </c>
      <c r="AY99" s="58">
        <v>0</v>
      </c>
      <c r="AZ99" s="58">
        <v>0</v>
      </c>
      <c r="BA99" s="37">
        <v>0</v>
      </c>
      <c r="BB99" s="50">
        <v>0</v>
      </c>
      <c r="BC99" s="58">
        <v>0</v>
      </c>
      <c r="BD99" s="58">
        <v>0</v>
      </c>
      <c r="BE99" s="37">
        <v>0</v>
      </c>
      <c r="BF99" s="50">
        <v>0</v>
      </c>
      <c r="BG99" s="58">
        <v>0</v>
      </c>
      <c r="BH99" s="58">
        <v>0</v>
      </c>
      <c r="BI99" s="37">
        <v>0</v>
      </c>
      <c r="BJ99" s="50">
        <v>0</v>
      </c>
      <c r="BK99" s="58">
        <v>0</v>
      </c>
      <c r="BL99" s="58">
        <v>0</v>
      </c>
      <c r="BM99" s="37">
        <v>0</v>
      </c>
      <c r="BN99" s="50">
        <v>0</v>
      </c>
      <c r="BO99" s="58">
        <v>0</v>
      </c>
      <c r="BP99" s="58">
        <v>0</v>
      </c>
      <c r="BQ99" s="37">
        <v>0</v>
      </c>
      <c r="BR99" s="50">
        <v>0</v>
      </c>
      <c r="BS99" s="58">
        <v>0</v>
      </c>
      <c r="BT99" s="58">
        <v>0</v>
      </c>
      <c r="BU99" s="37">
        <v>0</v>
      </c>
      <c r="BV99" s="50">
        <v>0</v>
      </c>
      <c r="BW99" s="58">
        <v>0</v>
      </c>
      <c r="BX99" s="58">
        <v>0</v>
      </c>
      <c r="BY99" s="37">
        <v>0</v>
      </c>
      <c r="BZ99" s="50">
        <v>0</v>
      </c>
      <c r="CA99" s="58">
        <v>0</v>
      </c>
      <c r="CB99" s="58">
        <v>0</v>
      </c>
      <c r="CC99" s="37">
        <v>0</v>
      </c>
      <c r="CD99" s="50">
        <v>0</v>
      </c>
      <c r="CE99" s="58">
        <v>0</v>
      </c>
      <c r="CF99" s="58">
        <v>0</v>
      </c>
      <c r="CG99" s="37">
        <v>0</v>
      </c>
      <c r="CH99" s="50">
        <v>0</v>
      </c>
      <c r="CI99" s="58">
        <v>0</v>
      </c>
      <c r="CJ99" s="58">
        <v>0</v>
      </c>
      <c r="CK99" s="37">
        <v>0</v>
      </c>
      <c r="CL99" s="50">
        <v>0</v>
      </c>
      <c r="CM99" s="58">
        <v>0</v>
      </c>
      <c r="CN99" s="58">
        <v>0</v>
      </c>
      <c r="CO99" s="37">
        <v>0</v>
      </c>
      <c r="CP99" s="50">
        <v>0</v>
      </c>
      <c r="CQ99" s="58">
        <v>1</v>
      </c>
      <c r="CR99" s="58">
        <v>1</v>
      </c>
      <c r="CS99" s="37">
        <v>0</v>
      </c>
      <c r="CT99" s="50">
        <v>0</v>
      </c>
      <c r="CU99" s="58">
        <v>0</v>
      </c>
      <c r="CV99" s="58">
        <v>0</v>
      </c>
      <c r="CW99" s="37">
        <v>0</v>
      </c>
      <c r="CX99" s="50">
        <v>0</v>
      </c>
      <c r="CY99" s="58">
        <v>0</v>
      </c>
      <c r="CZ99" s="58">
        <v>0</v>
      </c>
      <c r="DA99" s="37">
        <v>0</v>
      </c>
      <c r="DB99" s="50">
        <v>0</v>
      </c>
      <c r="DC99" s="58">
        <v>0</v>
      </c>
      <c r="DD99" s="58">
        <v>0</v>
      </c>
      <c r="DE99" s="37">
        <v>0</v>
      </c>
      <c r="DF99" s="50">
        <v>0</v>
      </c>
      <c r="DG99" s="58">
        <v>0</v>
      </c>
      <c r="DH99" s="58">
        <v>0</v>
      </c>
      <c r="DI99" s="70">
        <v>0</v>
      </c>
      <c r="DJ99" s="50">
        <v>0</v>
      </c>
      <c r="DK99" s="58">
        <v>0</v>
      </c>
      <c r="DL99" s="58">
        <v>0</v>
      </c>
      <c r="DM99" s="37">
        <v>0</v>
      </c>
      <c r="DN99" s="50">
        <v>0</v>
      </c>
      <c r="DO99" s="58">
        <v>0</v>
      </c>
      <c r="DP99" s="58">
        <v>0</v>
      </c>
      <c r="DQ99" s="37"/>
    </row>
    <row r="100" spans="1:121" x14ac:dyDescent="0.2">
      <c r="A100" s="6" t="s">
        <v>80</v>
      </c>
      <c r="B100" s="50">
        <v>0</v>
      </c>
      <c r="C100" s="58">
        <v>0</v>
      </c>
      <c r="D100" s="58">
        <v>0</v>
      </c>
      <c r="E100" s="37">
        <v>0</v>
      </c>
      <c r="F100" s="50">
        <v>0</v>
      </c>
      <c r="G100" s="58">
        <v>0</v>
      </c>
      <c r="H100" s="58">
        <v>0</v>
      </c>
      <c r="I100" s="37">
        <v>0</v>
      </c>
      <c r="J100" s="50">
        <v>0</v>
      </c>
      <c r="K100" s="58">
        <v>0</v>
      </c>
      <c r="L100" s="58">
        <v>0</v>
      </c>
      <c r="M100" s="37">
        <v>0</v>
      </c>
      <c r="N100" s="50">
        <v>0</v>
      </c>
      <c r="O100" s="58">
        <v>0</v>
      </c>
      <c r="P100" s="58">
        <v>0</v>
      </c>
      <c r="Q100" s="37">
        <v>0</v>
      </c>
      <c r="R100" s="50">
        <v>0</v>
      </c>
      <c r="S100" s="58">
        <v>0</v>
      </c>
      <c r="T100" s="58">
        <v>0</v>
      </c>
      <c r="U100" s="37">
        <v>0</v>
      </c>
      <c r="V100" s="50">
        <v>0</v>
      </c>
      <c r="W100" s="58">
        <v>0</v>
      </c>
      <c r="X100" s="58">
        <v>0</v>
      </c>
      <c r="Y100" s="37">
        <v>0</v>
      </c>
      <c r="Z100" s="50">
        <v>0</v>
      </c>
      <c r="AA100" s="58">
        <v>0</v>
      </c>
      <c r="AB100" s="58">
        <v>0</v>
      </c>
      <c r="AC100" s="37">
        <v>0</v>
      </c>
      <c r="AD100" s="50">
        <v>0</v>
      </c>
      <c r="AE100" s="58">
        <v>0</v>
      </c>
      <c r="AF100" s="58">
        <v>0</v>
      </c>
      <c r="AG100" s="37">
        <v>0</v>
      </c>
      <c r="AH100" s="50">
        <v>0</v>
      </c>
      <c r="AI100" s="58">
        <v>0</v>
      </c>
      <c r="AJ100" s="58">
        <v>0</v>
      </c>
      <c r="AK100" s="37">
        <v>0</v>
      </c>
      <c r="AL100" s="50">
        <v>0</v>
      </c>
      <c r="AM100" s="58">
        <v>0</v>
      </c>
      <c r="AN100" s="58">
        <v>0</v>
      </c>
      <c r="AO100" s="37">
        <v>0</v>
      </c>
      <c r="AP100" s="50">
        <v>0</v>
      </c>
      <c r="AQ100" s="58">
        <v>0</v>
      </c>
      <c r="AR100" s="58">
        <v>0</v>
      </c>
      <c r="AS100" s="37">
        <v>0</v>
      </c>
      <c r="AT100" s="50">
        <v>0</v>
      </c>
      <c r="AU100" s="58">
        <v>0</v>
      </c>
      <c r="AV100" s="58">
        <v>0</v>
      </c>
      <c r="AW100" s="37">
        <v>0</v>
      </c>
      <c r="AX100" s="50">
        <v>0</v>
      </c>
      <c r="AY100" s="58">
        <v>0</v>
      </c>
      <c r="AZ100" s="58">
        <v>0</v>
      </c>
      <c r="BA100" s="37">
        <v>0</v>
      </c>
      <c r="BB100" s="50">
        <v>0</v>
      </c>
      <c r="BC100" s="58">
        <v>0</v>
      </c>
      <c r="BD100" s="58">
        <v>0</v>
      </c>
      <c r="BE100" s="37">
        <v>0</v>
      </c>
      <c r="BF100" s="50">
        <v>0</v>
      </c>
      <c r="BG100" s="58">
        <v>0</v>
      </c>
      <c r="BH100" s="58">
        <v>0</v>
      </c>
      <c r="BI100" s="37">
        <v>0</v>
      </c>
      <c r="BJ100" s="50">
        <v>0</v>
      </c>
      <c r="BK100" s="58">
        <v>0</v>
      </c>
      <c r="BL100" s="58">
        <v>0</v>
      </c>
      <c r="BM100" s="37">
        <v>0</v>
      </c>
      <c r="BN100" s="50">
        <v>0</v>
      </c>
      <c r="BO100" s="58">
        <v>0</v>
      </c>
      <c r="BP100" s="58">
        <v>0</v>
      </c>
      <c r="BQ100" s="37">
        <v>0</v>
      </c>
      <c r="BR100" s="50">
        <v>0</v>
      </c>
      <c r="BS100" s="58">
        <v>1</v>
      </c>
      <c r="BT100" s="58">
        <v>1</v>
      </c>
      <c r="BU100" s="37">
        <v>1</v>
      </c>
      <c r="BV100" s="50">
        <v>3</v>
      </c>
      <c r="BW100" s="58">
        <v>1</v>
      </c>
      <c r="BX100" s="58">
        <v>1</v>
      </c>
      <c r="BY100" s="37">
        <v>0</v>
      </c>
      <c r="BZ100" s="50">
        <v>0</v>
      </c>
      <c r="CA100" s="58">
        <v>0</v>
      </c>
      <c r="CB100" s="58">
        <v>0</v>
      </c>
      <c r="CC100" s="37">
        <v>0</v>
      </c>
      <c r="CD100" s="50">
        <v>0</v>
      </c>
      <c r="CE100" s="58">
        <v>0</v>
      </c>
      <c r="CF100" s="58">
        <v>0</v>
      </c>
      <c r="CG100" s="37">
        <v>1</v>
      </c>
      <c r="CH100" s="50">
        <v>1</v>
      </c>
      <c r="CI100" s="58">
        <v>0</v>
      </c>
      <c r="CJ100" s="58">
        <v>0</v>
      </c>
      <c r="CK100" s="37">
        <v>0</v>
      </c>
      <c r="CL100" s="50">
        <v>0</v>
      </c>
      <c r="CM100" s="58">
        <v>0</v>
      </c>
      <c r="CN100" s="58">
        <v>0</v>
      </c>
      <c r="CO100" s="37">
        <v>0</v>
      </c>
      <c r="CP100" s="50">
        <v>0</v>
      </c>
      <c r="CQ100" s="58">
        <v>0</v>
      </c>
      <c r="CR100" s="58">
        <v>0</v>
      </c>
      <c r="CS100" s="37">
        <v>0</v>
      </c>
      <c r="CT100" s="50">
        <v>0</v>
      </c>
      <c r="CU100" s="58">
        <v>0</v>
      </c>
      <c r="CV100" s="58">
        <v>1</v>
      </c>
      <c r="CW100" s="37">
        <v>3</v>
      </c>
      <c r="CX100" s="50">
        <v>1</v>
      </c>
      <c r="CY100" s="58">
        <v>1</v>
      </c>
      <c r="CZ100" s="58">
        <v>1</v>
      </c>
      <c r="DA100" s="37">
        <v>1</v>
      </c>
      <c r="DB100" s="50">
        <v>0</v>
      </c>
      <c r="DC100" s="58">
        <v>0</v>
      </c>
      <c r="DD100" s="58">
        <v>0</v>
      </c>
      <c r="DE100" s="37">
        <v>0</v>
      </c>
      <c r="DF100" s="50">
        <v>0</v>
      </c>
      <c r="DG100" s="58">
        <v>1</v>
      </c>
      <c r="DH100" s="58">
        <v>1</v>
      </c>
      <c r="DI100" s="70">
        <v>0</v>
      </c>
      <c r="DJ100" s="50">
        <v>0</v>
      </c>
      <c r="DK100" s="58">
        <v>0</v>
      </c>
      <c r="DL100" s="58">
        <v>0.75207891100000002</v>
      </c>
      <c r="DM100" s="37">
        <v>0.753716304</v>
      </c>
      <c r="DN100" s="50">
        <v>0.75298344900000003</v>
      </c>
      <c r="DO100" s="58">
        <v>0.75300563499999995</v>
      </c>
      <c r="DP100" s="58">
        <v>0</v>
      </c>
      <c r="DQ100" s="37"/>
    </row>
    <row r="101" spans="1:121" x14ac:dyDescent="0.2">
      <c r="A101" s="6" t="s">
        <v>81</v>
      </c>
      <c r="B101" s="50">
        <v>0</v>
      </c>
      <c r="C101" s="58">
        <v>0</v>
      </c>
      <c r="D101" s="58">
        <v>0</v>
      </c>
      <c r="E101" s="37">
        <v>0</v>
      </c>
      <c r="F101" s="50">
        <v>0</v>
      </c>
      <c r="G101" s="58">
        <v>0</v>
      </c>
      <c r="H101" s="58">
        <v>0</v>
      </c>
      <c r="I101" s="37">
        <v>0</v>
      </c>
      <c r="J101" s="50">
        <v>0</v>
      </c>
      <c r="K101" s="58">
        <v>0</v>
      </c>
      <c r="L101" s="58">
        <v>0</v>
      </c>
      <c r="M101" s="37">
        <v>0</v>
      </c>
      <c r="N101" s="50">
        <v>0</v>
      </c>
      <c r="O101" s="58">
        <v>0</v>
      </c>
      <c r="P101" s="58">
        <v>0</v>
      </c>
      <c r="Q101" s="37">
        <v>0</v>
      </c>
      <c r="R101" s="50">
        <v>0</v>
      </c>
      <c r="S101" s="58">
        <v>0</v>
      </c>
      <c r="T101" s="58">
        <v>0</v>
      </c>
      <c r="U101" s="37">
        <v>0</v>
      </c>
      <c r="V101" s="50">
        <v>0</v>
      </c>
      <c r="W101" s="58">
        <v>0</v>
      </c>
      <c r="X101" s="58">
        <v>0</v>
      </c>
      <c r="Y101" s="37">
        <v>0</v>
      </c>
      <c r="Z101" s="50">
        <v>0</v>
      </c>
      <c r="AA101" s="58">
        <v>0</v>
      </c>
      <c r="AB101" s="58">
        <v>0</v>
      </c>
      <c r="AC101" s="37">
        <v>0</v>
      </c>
      <c r="AD101" s="50">
        <v>0</v>
      </c>
      <c r="AE101" s="58">
        <v>0</v>
      </c>
      <c r="AF101" s="58">
        <v>0</v>
      </c>
      <c r="AG101" s="37">
        <v>0</v>
      </c>
      <c r="AH101" s="50">
        <v>0</v>
      </c>
      <c r="AI101" s="58">
        <v>0</v>
      </c>
      <c r="AJ101" s="58">
        <v>0</v>
      </c>
      <c r="AK101" s="37">
        <v>0</v>
      </c>
      <c r="AL101" s="50">
        <v>0</v>
      </c>
      <c r="AM101" s="58">
        <v>0</v>
      </c>
      <c r="AN101" s="58">
        <v>0</v>
      </c>
      <c r="AO101" s="37">
        <v>0</v>
      </c>
      <c r="AP101" s="50">
        <v>0</v>
      </c>
      <c r="AQ101" s="58">
        <v>0</v>
      </c>
      <c r="AR101" s="58">
        <v>0</v>
      </c>
      <c r="AS101" s="37">
        <v>0</v>
      </c>
      <c r="AT101" s="50">
        <v>0</v>
      </c>
      <c r="AU101" s="58">
        <v>0</v>
      </c>
      <c r="AV101" s="58">
        <v>0</v>
      </c>
      <c r="AW101" s="37">
        <v>0</v>
      </c>
      <c r="AX101" s="50">
        <v>0</v>
      </c>
      <c r="AY101" s="58">
        <v>0</v>
      </c>
      <c r="AZ101" s="58">
        <v>0</v>
      </c>
      <c r="BA101" s="37">
        <v>0</v>
      </c>
      <c r="BB101" s="50">
        <v>0</v>
      </c>
      <c r="BC101" s="58">
        <v>0</v>
      </c>
      <c r="BD101" s="58">
        <v>0</v>
      </c>
      <c r="BE101" s="37">
        <v>0</v>
      </c>
      <c r="BF101" s="50">
        <v>0</v>
      </c>
      <c r="BG101" s="58">
        <v>0</v>
      </c>
      <c r="BH101" s="58">
        <v>0</v>
      </c>
      <c r="BI101" s="37">
        <v>0</v>
      </c>
      <c r="BJ101" s="50">
        <v>0</v>
      </c>
      <c r="BK101" s="58">
        <v>0</v>
      </c>
      <c r="BL101" s="58">
        <v>0</v>
      </c>
      <c r="BM101" s="37">
        <v>0</v>
      </c>
      <c r="BN101" s="50">
        <v>0</v>
      </c>
      <c r="BO101" s="58">
        <v>0</v>
      </c>
      <c r="BP101" s="58">
        <v>0</v>
      </c>
      <c r="BQ101" s="37">
        <v>0</v>
      </c>
      <c r="BR101" s="50">
        <v>0</v>
      </c>
      <c r="BS101" s="58">
        <v>0</v>
      </c>
      <c r="BT101" s="58">
        <v>1</v>
      </c>
      <c r="BU101" s="37">
        <v>1</v>
      </c>
      <c r="BV101" s="50">
        <v>3</v>
      </c>
      <c r="BW101" s="58">
        <v>6</v>
      </c>
      <c r="BX101" s="58">
        <v>6</v>
      </c>
      <c r="BY101" s="37">
        <v>6</v>
      </c>
      <c r="BZ101" s="50">
        <v>3</v>
      </c>
      <c r="CA101" s="58">
        <v>3</v>
      </c>
      <c r="CB101" s="58">
        <v>2</v>
      </c>
      <c r="CC101" s="37">
        <v>2</v>
      </c>
      <c r="CD101" s="50">
        <v>2</v>
      </c>
      <c r="CE101" s="58">
        <v>1</v>
      </c>
      <c r="CF101" s="58">
        <v>1</v>
      </c>
      <c r="CG101" s="37">
        <v>2</v>
      </c>
      <c r="CH101" s="50">
        <v>3</v>
      </c>
      <c r="CI101" s="58">
        <v>2</v>
      </c>
      <c r="CJ101" s="58">
        <v>3</v>
      </c>
      <c r="CK101" s="37">
        <v>5</v>
      </c>
      <c r="CL101" s="50">
        <v>4</v>
      </c>
      <c r="CM101" s="58">
        <v>5</v>
      </c>
      <c r="CN101" s="58">
        <v>3</v>
      </c>
      <c r="CO101" s="37">
        <v>4</v>
      </c>
      <c r="CP101" s="50">
        <v>4</v>
      </c>
      <c r="CQ101" s="58">
        <v>4</v>
      </c>
      <c r="CR101" s="58">
        <v>5</v>
      </c>
      <c r="CS101" s="37">
        <v>4</v>
      </c>
      <c r="CT101" s="50">
        <v>3</v>
      </c>
      <c r="CU101" s="58">
        <v>4</v>
      </c>
      <c r="CV101" s="58">
        <v>5</v>
      </c>
      <c r="CW101" s="37">
        <v>6</v>
      </c>
      <c r="CX101" s="50">
        <v>6</v>
      </c>
      <c r="CY101" s="58">
        <v>9</v>
      </c>
      <c r="CZ101" s="58">
        <v>9</v>
      </c>
      <c r="DA101" s="37">
        <v>6</v>
      </c>
      <c r="DB101" s="50">
        <v>10</v>
      </c>
      <c r="DC101" s="58">
        <v>10</v>
      </c>
      <c r="DD101" s="58">
        <v>11</v>
      </c>
      <c r="DE101" s="37">
        <v>7.4754948590000003</v>
      </c>
      <c r="DF101" s="50">
        <v>12.484793720000001</v>
      </c>
      <c r="DG101" s="58">
        <v>13.50804355</v>
      </c>
      <c r="DH101" s="58">
        <v>13.50290794</v>
      </c>
      <c r="DI101" s="70">
        <v>8.486439249</v>
      </c>
      <c r="DJ101" s="50">
        <v>10.46222633</v>
      </c>
      <c r="DK101" s="58">
        <v>11.445950059999999</v>
      </c>
      <c r="DL101" s="58">
        <v>11.551931189999999</v>
      </c>
      <c r="DM101" s="37">
        <v>9.762396206</v>
      </c>
      <c r="DN101" s="50">
        <v>9.62058122</v>
      </c>
      <c r="DO101" s="58">
        <v>9.6955854870000007</v>
      </c>
      <c r="DP101" s="58">
        <v>8.9254546660000003</v>
      </c>
      <c r="DQ101" s="37"/>
    </row>
    <row r="102" spans="1:121" x14ac:dyDescent="0.2">
      <c r="A102" s="6" t="s">
        <v>82</v>
      </c>
      <c r="B102" s="50">
        <v>0</v>
      </c>
      <c r="C102" s="58">
        <v>0</v>
      </c>
      <c r="D102" s="58">
        <v>0</v>
      </c>
      <c r="E102" s="37">
        <v>0</v>
      </c>
      <c r="F102" s="50">
        <v>0</v>
      </c>
      <c r="G102" s="58">
        <v>0</v>
      </c>
      <c r="H102" s="58">
        <v>0</v>
      </c>
      <c r="I102" s="37">
        <v>0</v>
      </c>
      <c r="J102" s="50">
        <v>0</v>
      </c>
      <c r="K102" s="58">
        <v>0</v>
      </c>
      <c r="L102" s="58">
        <v>0</v>
      </c>
      <c r="M102" s="37">
        <v>0</v>
      </c>
      <c r="N102" s="50">
        <v>0</v>
      </c>
      <c r="O102" s="58">
        <v>0</v>
      </c>
      <c r="P102" s="58">
        <v>0</v>
      </c>
      <c r="Q102" s="37">
        <v>0</v>
      </c>
      <c r="R102" s="50">
        <v>0</v>
      </c>
      <c r="S102" s="58">
        <v>0</v>
      </c>
      <c r="T102" s="58">
        <v>0</v>
      </c>
      <c r="U102" s="37">
        <v>0</v>
      </c>
      <c r="V102" s="50">
        <v>0</v>
      </c>
      <c r="W102" s="58">
        <v>0</v>
      </c>
      <c r="X102" s="58">
        <v>0</v>
      </c>
      <c r="Y102" s="37">
        <v>0</v>
      </c>
      <c r="Z102" s="50">
        <v>0</v>
      </c>
      <c r="AA102" s="58">
        <v>0</v>
      </c>
      <c r="AB102" s="58">
        <v>0</v>
      </c>
      <c r="AC102" s="37">
        <v>0</v>
      </c>
      <c r="AD102" s="50">
        <v>0</v>
      </c>
      <c r="AE102" s="58">
        <v>0</v>
      </c>
      <c r="AF102" s="58">
        <v>0</v>
      </c>
      <c r="AG102" s="37">
        <v>0</v>
      </c>
      <c r="AH102" s="50">
        <v>0</v>
      </c>
      <c r="AI102" s="58">
        <v>0</v>
      </c>
      <c r="AJ102" s="58">
        <v>0</v>
      </c>
      <c r="AK102" s="37">
        <v>0</v>
      </c>
      <c r="AL102" s="50">
        <v>0</v>
      </c>
      <c r="AM102" s="58">
        <v>0</v>
      </c>
      <c r="AN102" s="58">
        <v>0</v>
      </c>
      <c r="AO102" s="37">
        <v>0</v>
      </c>
      <c r="AP102" s="50">
        <v>0</v>
      </c>
      <c r="AQ102" s="58">
        <v>0</v>
      </c>
      <c r="AR102" s="58">
        <v>0</v>
      </c>
      <c r="AS102" s="37">
        <v>0</v>
      </c>
      <c r="AT102" s="50">
        <v>0</v>
      </c>
      <c r="AU102" s="58">
        <v>0</v>
      </c>
      <c r="AV102" s="58">
        <v>0</v>
      </c>
      <c r="AW102" s="37">
        <v>0</v>
      </c>
      <c r="AX102" s="50">
        <v>0</v>
      </c>
      <c r="AY102" s="58">
        <v>0</v>
      </c>
      <c r="AZ102" s="58">
        <v>0</v>
      </c>
      <c r="BA102" s="37">
        <v>0</v>
      </c>
      <c r="BB102" s="50">
        <v>0</v>
      </c>
      <c r="BC102" s="58">
        <v>0</v>
      </c>
      <c r="BD102" s="58">
        <v>0</v>
      </c>
      <c r="BE102" s="37">
        <v>0</v>
      </c>
      <c r="BF102" s="50">
        <v>0</v>
      </c>
      <c r="BG102" s="58">
        <v>0</v>
      </c>
      <c r="BH102" s="58">
        <v>0</v>
      </c>
      <c r="BI102" s="37">
        <v>0</v>
      </c>
      <c r="BJ102" s="50">
        <v>0</v>
      </c>
      <c r="BK102" s="58">
        <v>0</v>
      </c>
      <c r="BL102" s="58">
        <v>0</v>
      </c>
      <c r="BM102" s="37">
        <v>0</v>
      </c>
      <c r="BN102" s="50">
        <v>0</v>
      </c>
      <c r="BO102" s="58">
        <v>0</v>
      </c>
      <c r="BP102" s="58">
        <v>0</v>
      </c>
      <c r="BQ102" s="37">
        <v>0</v>
      </c>
      <c r="BR102" s="50">
        <v>0</v>
      </c>
      <c r="BS102" s="58">
        <v>0</v>
      </c>
      <c r="BT102" s="58">
        <v>0</v>
      </c>
      <c r="BU102" s="37">
        <v>0</v>
      </c>
      <c r="BV102" s="50">
        <v>0</v>
      </c>
      <c r="BW102" s="58">
        <v>0</v>
      </c>
      <c r="BX102" s="58">
        <v>0</v>
      </c>
      <c r="BY102" s="37">
        <v>0</v>
      </c>
      <c r="BZ102" s="50">
        <v>0</v>
      </c>
      <c r="CA102" s="58">
        <v>0</v>
      </c>
      <c r="CB102" s="58">
        <v>0</v>
      </c>
      <c r="CC102" s="37">
        <v>0</v>
      </c>
      <c r="CD102" s="50">
        <v>0</v>
      </c>
      <c r="CE102" s="58">
        <v>0</v>
      </c>
      <c r="CF102" s="58">
        <v>0</v>
      </c>
      <c r="CG102" s="37">
        <v>0</v>
      </c>
      <c r="CH102" s="50">
        <v>0</v>
      </c>
      <c r="CI102" s="58">
        <v>0</v>
      </c>
      <c r="CJ102" s="58">
        <v>0</v>
      </c>
      <c r="CK102" s="37">
        <v>0</v>
      </c>
      <c r="CL102" s="50">
        <v>0</v>
      </c>
      <c r="CM102" s="58">
        <v>0</v>
      </c>
      <c r="CN102" s="58">
        <v>0</v>
      </c>
      <c r="CO102" s="37">
        <v>0</v>
      </c>
      <c r="CP102" s="50">
        <v>0</v>
      </c>
      <c r="CQ102" s="58">
        <v>0</v>
      </c>
      <c r="CR102" s="58">
        <v>0</v>
      </c>
      <c r="CS102" s="37">
        <v>0</v>
      </c>
      <c r="CT102" s="50">
        <v>0</v>
      </c>
      <c r="CU102" s="58">
        <v>0</v>
      </c>
      <c r="CV102" s="58">
        <v>0</v>
      </c>
      <c r="CW102" s="37">
        <v>1</v>
      </c>
      <c r="CX102" s="50">
        <v>1</v>
      </c>
      <c r="CY102" s="58">
        <v>0</v>
      </c>
      <c r="CZ102" s="58">
        <v>0</v>
      </c>
      <c r="DA102" s="37">
        <v>0</v>
      </c>
      <c r="DB102" s="50">
        <v>0</v>
      </c>
      <c r="DC102" s="58">
        <v>0</v>
      </c>
      <c r="DD102" s="58">
        <v>0</v>
      </c>
      <c r="DE102" s="37">
        <v>0</v>
      </c>
      <c r="DF102" s="50">
        <v>0</v>
      </c>
      <c r="DG102" s="58">
        <v>0</v>
      </c>
      <c r="DH102" s="58">
        <v>0</v>
      </c>
      <c r="DI102" s="70">
        <v>0</v>
      </c>
      <c r="DJ102" s="50">
        <v>0</v>
      </c>
      <c r="DK102" s="58">
        <v>0</v>
      </c>
      <c r="DL102" s="58">
        <v>0</v>
      </c>
      <c r="DM102" s="37">
        <v>0</v>
      </c>
      <c r="DN102" s="50">
        <v>0</v>
      </c>
      <c r="DO102" s="58">
        <v>0</v>
      </c>
      <c r="DP102" s="58">
        <v>0.683243453</v>
      </c>
      <c r="DQ102" s="37"/>
    </row>
    <row r="103" spans="1:121" x14ac:dyDescent="0.2">
      <c r="A103" s="6" t="s">
        <v>83</v>
      </c>
      <c r="B103" s="50">
        <v>0</v>
      </c>
      <c r="C103" s="58">
        <v>0</v>
      </c>
      <c r="D103" s="58">
        <v>0</v>
      </c>
      <c r="E103" s="37">
        <v>0</v>
      </c>
      <c r="F103" s="50">
        <v>0</v>
      </c>
      <c r="G103" s="58">
        <v>0</v>
      </c>
      <c r="H103" s="58">
        <v>0</v>
      </c>
      <c r="I103" s="37">
        <v>0</v>
      </c>
      <c r="J103" s="50">
        <v>0</v>
      </c>
      <c r="K103" s="58">
        <v>0</v>
      </c>
      <c r="L103" s="58">
        <v>0</v>
      </c>
      <c r="M103" s="37">
        <v>0</v>
      </c>
      <c r="N103" s="50">
        <v>0</v>
      </c>
      <c r="O103" s="58">
        <v>0</v>
      </c>
      <c r="P103" s="58">
        <v>0</v>
      </c>
      <c r="Q103" s="37">
        <v>0</v>
      </c>
      <c r="R103" s="50">
        <v>0</v>
      </c>
      <c r="S103" s="58">
        <v>0</v>
      </c>
      <c r="T103" s="58">
        <v>0</v>
      </c>
      <c r="U103" s="37">
        <v>0</v>
      </c>
      <c r="V103" s="50">
        <v>0</v>
      </c>
      <c r="W103" s="58">
        <v>0</v>
      </c>
      <c r="X103" s="58">
        <v>0</v>
      </c>
      <c r="Y103" s="37">
        <v>0</v>
      </c>
      <c r="Z103" s="50">
        <v>0</v>
      </c>
      <c r="AA103" s="58">
        <v>0</v>
      </c>
      <c r="AB103" s="58">
        <v>0</v>
      </c>
      <c r="AC103" s="37">
        <v>0</v>
      </c>
      <c r="AD103" s="50">
        <v>0</v>
      </c>
      <c r="AE103" s="58">
        <v>0</v>
      </c>
      <c r="AF103" s="58">
        <v>0</v>
      </c>
      <c r="AG103" s="37">
        <v>0</v>
      </c>
      <c r="AH103" s="50">
        <v>0</v>
      </c>
      <c r="AI103" s="58">
        <v>0</v>
      </c>
      <c r="AJ103" s="58">
        <v>0</v>
      </c>
      <c r="AK103" s="37">
        <v>0</v>
      </c>
      <c r="AL103" s="50">
        <v>0</v>
      </c>
      <c r="AM103" s="58">
        <v>0</v>
      </c>
      <c r="AN103" s="58">
        <v>0</v>
      </c>
      <c r="AO103" s="37">
        <v>0</v>
      </c>
      <c r="AP103" s="50">
        <v>0</v>
      </c>
      <c r="AQ103" s="58">
        <v>0</v>
      </c>
      <c r="AR103" s="58">
        <v>0</v>
      </c>
      <c r="AS103" s="37">
        <v>0</v>
      </c>
      <c r="AT103" s="50">
        <v>0</v>
      </c>
      <c r="AU103" s="58">
        <v>0</v>
      </c>
      <c r="AV103" s="58">
        <v>0</v>
      </c>
      <c r="AW103" s="37">
        <v>0</v>
      </c>
      <c r="AX103" s="50">
        <v>0</v>
      </c>
      <c r="AY103" s="58">
        <v>0</v>
      </c>
      <c r="AZ103" s="58">
        <v>0</v>
      </c>
      <c r="BA103" s="37">
        <v>0</v>
      </c>
      <c r="BB103" s="50">
        <v>0</v>
      </c>
      <c r="BC103" s="58">
        <v>0</v>
      </c>
      <c r="BD103" s="58">
        <v>0</v>
      </c>
      <c r="BE103" s="37">
        <v>0</v>
      </c>
      <c r="BF103" s="50">
        <v>0</v>
      </c>
      <c r="BG103" s="58">
        <v>0</v>
      </c>
      <c r="BH103" s="58">
        <v>0</v>
      </c>
      <c r="BI103" s="37">
        <v>0</v>
      </c>
      <c r="BJ103" s="50">
        <v>0</v>
      </c>
      <c r="BK103" s="58">
        <v>3</v>
      </c>
      <c r="BL103" s="58">
        <v>3</v>
      </c>
      <c r="BM103" s="37">
        <v>3</v>
      </c>
      <c r="BN103" s="50">
        <v>4</v>
      </c>
      <c r="BO103" s="58">
        <v>5</v>
      </c>
      <c r="BP103" s="58">
        <v>5</v>
      </c>
      <c r="BQ103" s="37">
        <v>4</v>
      </c>
      <c r="BR103" s="50">
        <v>4</v>
      </c>
      <c r="BS103" s="58">
        <v>7</v>
      </c>
      <c r="BT103" s="58">
        <v>6</v>
      </c>
      <c r="BU103" s="37">
        <v>5</v>
      </c>
      <c r="BV103" s="50">
        <v>6</v>
      </c>
      <c r="BW103" s="58">
        <v>5</v>
      </c>
      <c r="BX103" s="58">
        <v>4</v>
      </c>
      <c r="BY103" s="37">
        <v>3</v>
      </c>
      <c r="BZ103" s="50">
        <v>4</v>
      </c>
      <c r="CA103" s="58">
        <v>5</v>
      </c>
      <c r="CB103" s="58">
        <v>5</v>
      </c>
      <c r="CC103" s="37">
        <v>5</v>
      </c>
      <c r="CD103" s="50">
        <v>4</v>
      </c>
      <c r="CE103" s="58">
        <v>4</v>
      </c>
      <c r="CF103" s="58">
        <v>7</v>
      </c>
      <c r="CG103" s="37">
        <v>6</v>
      </c>
      <c r="CH103" s="50">
        <v>3</v>
      </c>
      <c r="CI103" s="58">
        <v>6</v>
      </c>
      <c r="CJ103" s="58">
        <v>7</v>
      </c>
      <c r="CK103" s="37">
        <v>5</v>
      </c>
      <c r="CL103" s="50">
        <v>3</v>
      </c>
      <c r="CM103" s="58">
        <v>5</v>
      </c>
      <c r="CN103" s="58">
        <v>5</v>
      </c>
      <c r="CO103" s="37">
        <v>3</v>
      </c>
      <c r="CP103" s="50">
        <v>3</v>
      </c>
      <c r="CQ103" s="58">
        <v>3</v>
      </c>
      <c r="CR103" s="58">
        <v>3</v>
      </c>
      <c r="CS103" s="37">
        <v>0</v>
      </c>
      <c r="CT103" s="50">
        <v>0</v>
      </c>
      <c r="CU103" s="58">
        <v>0</v>
      </c>
      <c r="CV103" s="58">
        <v>0</v>
      </c>
      <c r="CW103" s="37">
        <v>0</v>
      </c>
      <c r="CX103" s="50">
        <v>0</v>
      </c>
      <c r="CY103" s="58">
        <v>0</v>
      </c>
      <c r="CZ103" s="58">
        <v>1</v>
      </c>
      <c r="DA103" s="37">
        <v>0</v>
      </c>
      <c r="DB103" s="50">
        <v>1</v>
      </c>
      <c r="DC103" s="58">
        <v>1</v>
      </c>
      <c r="DD103" s="58">
        <v>1</v>
      </c>
      <c r="DE103" s="37">
        <v>2</v>
      </c>
      <c r="DF103" s="50">
        <v>1</v>
      </c>
      <c r="DG103" s="58">
        <v>1</v>
      </c>
      <c r="DH103" s="58">
        <v>2</v>
      </c>
      <c r="DI103" s="70">
        <v>2</v>
      </c>
      <c r="DJ103" s="50">
        <v>1.489191911</v>
      </c>
      <c r="DK103" s="58">
        <v>1.5599107080000001</v>
      </c>
      <c r="DL103" s="58">
        <v>1.4927044279999999</v>
      </c>
      <c r="DM103" s="37">
        <v>1.565069754</v>
      </c>
      <c r="DN103" s="50">
        <v>2.4414860539999999</v>
      </c>
      <c r="DO103" s="58">
        <v>3.283420569</v>
      </c>
      <c r="DP103" s="58">
        <v>3.2923069890000001</v>
      </c>
      <c r="DQ103" s="37"/>
    </row>
    <row r="104" spans="1:121" x14ac:dyDescent="0.2">
      <c r="A104" s="6" t="s">
        <v>84</v>
      </c>
      <c r="B104" s="50">
        <v>0</v>
      </c>
      <c r="C104" s="58">
        <v>0</v>
      </c>
      <c r="D104" s="58">
        <v>0</v>
      </c>
      <c r="E104" s="37">
        <v>0</v>
      </c>
      <c r="F104" s="50">
        <v>0</v>
      </c>
      <c r="G104" s="58">
        <v>0</v>
      </c>
      <c r="H104" s="58">
        <v>0</v>
      </c>
      <c r="I104" s="37">
        <v>0</v>
      </c>
      <c r="J104" s="50">
        <v>0</v>
      </c>
      <c r="K104" s="58">
        <v>0</v>
      </c>
      <c r="L104" s="58">
        <v>0</v>
      </c>
      <c r="M104" s="37">
        <v>0</v>
      </c>
      <c r="N104" s="50">
        <v>0</v>
      </c>
      <c r="O104" s="58">
        <v>0</v>
      </c>
      <c r="P104" s="58">
        <v>0</v>
      </c>
      <c r="Q104" s="37">
        <v>0</v>
      </c>
      <c r="R104" s="50">
        <v>0</v>
      </c>
      <c r="S104" s="58">
        <v>0</v>
      </c>
      <c r="T104" s="58">
        <v>0</v>
      </c>
      <c r="U104" s="37">
        <v>0</v>
      </c>
      <c r="V104" s="50">
        <v>0</v>
      </c>
      <c r="W104" s="58">
        <v>0</v>
      </c>
      <c r="X104" s="58">
        <v>0</v>
      </c>
      <c r="Y104" s="37">
        <v>0</v>
      </c>
      <c r="Z104" s="50">
        <v>0</v>
      </c>
      <c r="AA104" s="58">
        <v>0</v>
      </c>
      <c r="AB104" s="58">
        <v>0</v>
      </c>
      <c r="AC104" s="37">
        <v>0</v>
      </c>
      <c r="AD104" s="50">
        <v>0</v>
      </c>
      <c r="AE104" s="58">
        <v>0</v>
      </c>
      <c r="AF104" s="58">
        <v>0</v>
      </c>
      <c r="AG104" s="37">
        <v>0</v>
      </c>
      <c r="AH104" s="50">
        <v>0</v>
      </c>
      <c r="AI104" s="58">
        <v>0</v>
      </c>
      <c r="AJ104" s="58">
        <v>0</v>
      </c>
      <c r="AK104" s="37">
        <v>0</v>
      </c>
      <c r="AL104" s="50">
        <v>0</v>
      </c>
      <c r="AM104" s="58">
        <v>0</v>
      </c>
      <c r="AN104" s="58">
        <v>0</v>
      </c>
      <c r="AO104" s="37">
        <v>0</v>
      </c>
      <c r="AP104" s="50">
        <v>0</v>
      </c>
      <c r="AQ104" s="58">
        <v>0</v>
      </c>
      <c r="AR104" s="58">
        <v>0</v>
      </c>
      <c r="AS104" s="37">
        <v>0</v>
      </c>
      <c r="AT104" s="50">
        <v>0</v>
      </c>
      <c r="AU104" s="58">
        <v>0</v>
      </c>
      <c r="AV104" s="58">
        <v>0</v>
      </c>
      <c r="AW104" s="37">
        <v>0</v>
      </c>
      <c r="AX104" s="50">
        <v>0</v>
      </c>
      <c r="AY104" s="58">
        <v>0</v>
      </c>
      <c r="AZ104" s="58">
        <v>0</v>
      </c>
      <c r="BA104" s="37">
        <v>0</v>
      </c>
      <c r="BB104" s="50">
        <v>0.73207367000000001</v>
      </c>
      <c r="BC104" s="58">
        <v>0</v>
      </c>
      <c r="BD104" s="58">
        <v>0</v>
      </c>
      <c r="BE104" s="37">
        <v>0</v>
      </c>
      <c r="BF104" s="50">
        <v>0</v>
      </c>
      <c r="BG104" s="58">
        <v>0.58909350000000005</v>
      </c>
      <c r="BH104" s="58">
        <v>0.65130895600000005</v>
      </c>
      <c r="BI104" s="37">
        <v>0.52152138199999998</v>
      </c>
      <c r="BJ104" s="50">
        <v>1</v>
      </c>
      <c r="BK104" s="58">
        <v>1</v>
      </c>
      <c r="BL104" s="58">
        <v>2</v>
      </c>
      <c r="BM104" s="37">
        <v>3</v>
      </c>
      <c r="BN104" s="50">
        <v>3</v>
      </c>
      <c r="BO104" s="58">
        <v>3</v>
      </c>
      <c r="BP104" s="58">
        <v>2</v>
      </c>
      <c r="BQ104" s="37">
        <v>2</v>
      </c>
      <c r="BR104" s="50">
        <v>2</v>
      </c>
      <c r="BS104" s="58">
        <v>2</v>
      </c>
      <c r="BT104" s="58">
        <v>2</v>
      </c>
      <c r="BU104" s="37">
        <v>2</v>
      </c>
      <c r="BV104" s="50">
        <v>1</v>
      </c>
      <c r="BW104" s="58">
        <v>1</v>
      </c>
      <c r="BX104" s="58">
        <v>1</v>
      </c>
      <c r="BY104" s="37">
        <v>1</v>
      </c>
      <c r="BZ104" s="50">
        <v>0</v>
      </c>
      <c r="CA104" s="58">
        <v>0</v>
      </c>
      <c r="CB104" s="58">
        <v>0</v>
      </c>
      <c r="CC104" s="37">
        <v>0</v>
      </c>
      <c r="CD104" s="50">
        <v>0</v>
      </c>
      <c r="CE104" s="58">
        <v>0</v>
      </c>
      <c r="CF104" s="58">
        <v>0</v>
      </c>
      <c r="CG104" s="37">
        <v>1</v>
      </c>
      <c r="CH104" s="50">
        <v>1</v>
      </c>
      <c r="CI104" s="58">
        <v>3</v>
      </c>
      <c r="CJ104" s="58">
        <v>2</v>
      </c>
      <c r="CK104" s="37">
        <v>0</v>
      </c>
      <c r="CL104" s="50">
        <v>0</v>
      </c>
      <c r="CM104" s="58">
        <v>1</v>
      </c>
      <c r="CN104" s="58">
        <v>2</v>
      </c>
      <c r="CO104" s="37">
        <v>1</v>
      </c>
      <c r="CP104" s="50">
        <v>1</v>
      </c>
      <c r="CQ104" s="58">
        <v>3</v>
      </c>
      <c r="CR104" s="58">
        <v>3</v>
      </c>
      <c r="CS104" s="37">
        <v>1</v>
      </c>
      <c r="CT104" s="50">
        <v>0</v>
      </c>
      <c r="CU104" s="58">
        <v>2</v>
      </c>
      <c r="CV104" s="58">
        <v>2</v>
      </c>
      <c r="CW104" s="37">
        <v>3</v>
      </c>
      <c r="CX104" s="50">
        <v>1</v>
      </c>
      <c r="CY104" s="58">
        <v>5</v>
      </c>
      <c r="CZ104" s="58">
        <v>4</v>
      </c>
      <c r="DA104" s="37">
        <v>0.36089883299999997</v>
      </c>
      <c r="DB104" s="50">
        <v>0.364018905</v>
      </c>
      <c r="DC104" s="58">
        <v>6.3550248690000002</v>
      </c>
      <c r="DD104" s="58">
        <v>7.3511957990000001</v>
      </c>
      <c r="DE104" s="37">
        <v>2.3405468979999999</v>
      </c>
      <c r="DF104" s="50">
        <v>5.3372504640000002</v>
      </c>
      <c r="DG104" s="58">
        <v>5.3109321940000003</v>
      </c>
      <c r="DH104" s="58">
        <v>4.2953868030000004</v>
      </c>
      <c r="DI104" s="70">
        <v>0.276853607</v>
      </c>
      <c r="DJ104" s="50">
        <v>1.6226377139999999</v>
      </c>
      <c r="DK104" s="58">
        <v>2.5079523799999999</v>
      </c>
      <c r="DL104" s="58">
        <v>2.5143233569999999</v>
      </c>
      <c r="DM104" s="37">
        <v>1.4148709079999999</v>
      </c>
      <c r="DN104" s="50">
        <v>3.2272554740000001</v>
      </c>
      <c r="DO104" s="58">
        <v>3.9111002589999999</v>
      </c>
      <c r="DP104" s="58">
        <v>4.7723544069999999</v>
      </c>
      <c r="DQ104" s="37"/>
    </row>
    <row r="105" spans="1:121" x14ac:dyDescent="0.2">
      <c r="A105" s="6" t="s">
        <v>85</v>
      </c>
      <c r="B105" s="50">
        <v>0</v>
      </c>
      <c r="C105" s="58">
        <v>0</v>
      </c>
      <c r="D105" s="58">
        <v>0</v>
      </c>
      <c r="E105" s="37">
        <v>0</v>
      </c>
      <c r="F105" s="50">
        <v>0</v>
      </c>
      <c r="G105" s="58">
        <v>0</v>
      </c>
      <c r="H105" s="58">
        <v>0</v>
      </c>
      <c r="I105" s="37">
        <v>0</v>
      </c>
      <c r="J105" s="50">
        <v>0</v>
      </c>
      <c r="K105" s="58">
        <v>0</v>
      </c>
      <c r="L105" s="58">
        <v>0</v>
      </c>
      <c r="M105" s="37">
        <v>0</v>
      </c>
      <c r="N105" s="50">
        <v>0</v>
      </c>
      <c r="O105" s="58">
        <v>0</v>
      </c>
      <c r="P105" s="58">
        <v>0</v>
      </c>
      <c r="Q105" s="37">
        <v>0</v>
      </c>
      <c r="R105" s="50">
        <v>0</v>
      </c>
      <c r="S105" s="58">
        <v>0</v>
      </c>
      <c r="T105" s="58">
        <v>0</v>
      </c>
      <c r="U105" s="37">
        <v>0</v>
      </c>
      <c r="V105" s="50">
        <v>0</v>
      </c>
      <c r="W105" s="58">
        <v>0</v>
      </c>
      <c r="X105" s="58">
        <v>0</v>
      </c>
      <c r="Y105" s="37">
        <v>0</v>
      </c>
      <c r="Z105" s="50">
        <v>0</v>
      </c>
      <c r="AA105" s="58">
        <v>0</v>
      </c>
      <c r="AB105" s="58">
        <v>0</v>
      </c>
      <c r="AC105" s="37">
        <v>0</v>
      </c>
      <c r="AD105" s="50">
        <v>0</v>
      </c>
      <c r="AE105" s="58">
        <v>0</v>
      </c>
      <c r="AF105" s="58">
        <v>0</v>
      </c>
      <c r="AG105" s="37">
        <v>0</v>
      </c>
      <c r="AH105" s="50">
        <v>0</v>
      </c>
      <c r="AI105" s="58">
        <v>0</v>
      </c>
      <c r="AJ105" s="58">
        <v>0</v>
      </c>
      <c r="AK105" s="37">
        <v>0</v>
      </c>
      <c r="AL105" s="50">
        <v>0</v>
      </c>
      <c r="AM105" s="58">
        <v>0</v>
      </c>
      <c r="AN105" s="58">
        <v>0</v>
      </c>
      <c r="AO105" s="37">
        <v>0</v>
      </c>
      <c r="AP105" s="50">
        <v>0</v>
      </c>
      <c r="AQ105" s="58">
        <v>0</v>
      </c>
      <c r="AR105" s="58">
        <v>0</v>
      </c>
      <c r="AS105" s="37">
        <v>0</v>
      </c>
      <c r="AT105" s="50">
        <v>0</v>
      </c>
      <c r="AU105" s="58">
        <v>0</v>
      </c>
      <c r="AV105" s="58">
        <v>0</v>
      </c>
      <c r="AW105" s="37">
        <v>0</v>
      </c>
      <c r="AX105" s="50">
        <v>0</v>
      </c>
      <c r="AY105" s="58">
        <v>0</v>
      </c>
      <c r="AZ105" s="58">
        <v>0</v>
      </c>
      <c r="BA105" s="37">
        <v>0</v>
      </c>
      <c r="BB105" s="50">
        <v>0</v>
      </c>
      <c r="BC105" s="58">
        <v>0</v>
      </c>
      <c r="BD105" s="58">
        <v>0</v>
      </c>
      <c r="BE105" s="37">
        <v>0</v>
      </c>
      <c r="BF105" s="50">
        <v>0</v>
      </c>
      <c r="BG105" s="58">
        <v>0</v>
      </c>
      <c r="BH105" s="58">
        <v>0</v>
      </c>
      <c r="BI105" s="37">
        <v>0</v>
      </c>
      <c r="BJ105" s="50">
        <v>0</v>
      </c>
      <c r="BK105" s="58">
        <v>0</v>
      </c>
      <c r="BL105" s="58">
        <v>0</v>
      </c>
      <c r="BM105" s="37">
        <v>0</v>
      </c>
      <c r="BN105" s="50">
        <v>0</v>
      </c>
      <c r="BO105" s="58">
        <v>0</v>
      </c>
      <c r="BP105" s="58">
        <v>0</v>
      </c>
      <c r="BQ105" s="37">
        <v>0</v>
      </c>
      <c r="BR105" s="50">
        <v>1</v>
      </c>
      <c r="BS105" s="58">
        <v>1</v>
      </c>
      <c r="BT105" s="58">
        <v>1</v>
      </c>
      <c r="BU105" s="37">
        <v>1.371840833</v>
      </c>
      <c r="BV105" s="50">
        <v>1.3788462429999999</v>
      </c>
      <c r="BW105" s="58">
        <v>1.3671463740000001</v>
      </c>
      <c r="BX105" s="58">
        <v>1.3631211999999999</v>
      </c>
      <c r="BY105" s="37">
        <v>1.3693883419999999</v>
      </c>
      <c r="BZ105" s="50">
        <v>1.4245224329999999</v>
      </c>
      <c r="CA105" s="58">
        <v>1.422294325</v>
      </c>
      <c r="CB105" s="58">
        <v>1.4301105000000001</v>
      </c>
      <c r="CC105" s="37">
        <v>1.4357330340000001</v>
      </c>
      <c r="CD105" s="50">
        <v>1.4184983710000001</v>
      </c>
      <c r="CE105" s="58">
        <v>1.4188971050000001</v>
      </c>
      <c r="CF105" s="58">
        <v>1.429302431</v>
      </c>
      <c r="CG105" s="37">
        <v>1.4285902909999999</v>
      </c>
      <c r="CH105" s="50">
        <v>1.4792056170000001</v>
      </c>
      <c r="CI105" s="58">
        <v>1.4774913940000001</v>
      </c>
      <c r="CJ105" s="58">
        <v>1.4690774390000001</v>
      </c>
      <c r="CK105" s="37">
        <v>1.4641599460000001</v>
      </c>
      <c r="CL105" s="50">
        <v>1.459338791</v>
      </c>
      <c r="CM105" s="58">
        <v>1.43367939</v>
      </c>
      <c r="CN105" s="58">
        <v>1.406358284</v>
      </c>
      <c r="CO105" s="37">
        <v>0.38510388200000001</v>
      </c>
      <c r="CP105" s="50">
        <v>0.39885994800000002</v>
      </c>
      <c r="CQ105" s="58">
        <v>0.38766253699999997</v>
      </c>
      <c r="CR105" s="58">
        <v>0.38131202199999997</v>
      </c>
      <c r="CS105" s="37">
        <v>0.38427382500000001</v>
      </c>
      <c r="CT105" s="50">
        <v>0.35806904000000001</v>
      </c>
      <c r="CU105" s="58">
        <v>0.36681756799999998</v>
      </c>
      <c r="CV105" s="58">
        <v>0.36671117199999997</v>
      </c>
      <c r="CW105" s="37">
        <v>0.37284107799999999</v>
      </c>
      <c r="CX105" s="50">
        <v>1.355417815</v>
      </c>
      <c r="CY105" s="58">
        <v>8.3552255389999992</v>
      </c>
      <c r="CZ105" s="58">
        <v>12.356385100000001</v>
      </c>
      <c r="DA105" s="37">
        <v>6.3608988330000003</v>
      </c>
      <c r="DB105" s="50">
        <v>5.364018905</v>
      </c>
      <c r="DC105" s="58">
        <v>24.355024870000001</v>
      </c>
      <c r="DD105" s="58">
        <v>23.351195799999999</v>
      </c>
      <c r="DE105" s="37">
        <v>8.3405468979999995</v>
      </c>
      <c r="DF105" s="50">
        <v>6.3372504640000002</v>
      </c>
      <c r="DG105" s="58">
        <v>17.310932189999999</v>
      </c>
      <c r="DH105" s="58">
        <v>18.295386799999999</v>
      </c>
      <c r="DI105" s="70">
        <v>4.2768536069999996</v>
      </c>
      <c r="DJ105" s="50">
        <v>5.7415415999999997</v>
      </c>
      <c r="DK105" s="58">
        <v>13.84945834</v>
      </c>
      <c r="DL105" s="58">
        <v>15.733293979999999</v>
      </c>
      <c r="DM105" s="37">
        <v>2.2984592680000002</v>
      </c>
      <c r="DN105" s="50">
        <v>4.0922619190000002</v>
      </c>
      <c r="DO105" s="58">
        <v>5.7296215210000003</v>
      </c>
      <c r="DP105" s="58">
        <v>8.9236513340000005</v>
      </c>
      <c r="DQ105" s="37"/>
    </row>
    <row r="106" spans="1:121" x14ac:dyDescent="0.2">
      <c r="A106" s="6" t="s">
        <v>89</v>
      </c>
      <c r="B106" s="50">
        <v>0</v>
      </c>
      <c r="C106" s="58">
        <v>0</v>
      </c>
      <c r="D106" s="58">
        <v>0</v>
      </c>
      <c r="E106" s="37">
        <v>0</v>
      </c>
      <c r="F106" s="50">
        <v>0</v>
      </c>
      <c r="G106" s="58">
        <v>0</v>
      </c>
      <c r="H106" s="58">
        <v>0</v>
      </c>
      <c r="I106" s="37">
        <v>0</v>
      </c>
      <c r="J106" s="50">
        <v>0</v>
      </c>
      <c r="K106" s="58">
        <v>0</v>
      </c>
      <c r="L106" s="58">
        <v>0</v>
      </c>
      <c r="M106" s="37">
        <v>0</v>
      </c>
      <c r="N106" s="50">
        <v>0</v>
      </c>
      <c r="O106" s="58">
        <v>0</v>
      </c>
      <c r="P106" s="58">
        <v>0</v>
      </c>
      <c r="Q106" s="37">
        <v>0</v>
      </c>
      <c r="R106" s="50">
        <v>0</v>
      </c>
      <c r="S106" s="58">
        <v>0</v>
      </c>
      <c r="T106" s="58">
        <v>0</v>
      </c>
      <c r="U106" s="37">
        <v>0</v>
      </c>
      <c r="V106" s="50">
        <v>0</v>
      </c>
      <c r="W106" s="58">
        <v>0</v>
      </c>
      <c r="X106" s="58">
        <v>0</v>
      </c>
      <c r="Y106" s="37">
        <v>0</v>
      </c>
      <c r="Z106" s="50">
        <v>0</v>
      </c>
      <c r="AA106" s="58">
        <v>0</v>
      </c>
      <c r="AB106" s="58">
        <v>0</v>
      </c>
      <c r="AC106" s="37">
        <v>0</v>
      </c>
      <c r="AD106" s="50">
        <v>0</v>
      </c>
      <c r="AE106" s="58">
        <v>0</v>
      </c>
      <c r="AF106" s="58">
        <v>0</v>
      </c>
      <c r="AG106" s="37">
        <v>0</v>
      </c>
      <c r="AH106" s="50">
        <v>0</v>
      </c>
      <c r="AI106" s="58">
        <v>0</v>
      </c>
      <c r="AJ106" s="58">
        <v>0</v>
      </c>
      <c r="AK106" s="37">
        <v>0</v>
      </c>
      <c r="AL106" s="50">
        <v>0</v>
      </c>
      <c r="AM106" s="58">
        <v>0</v>
      </c>
      <c r="AN106" s="58">
        <v>0</v>
      </c>
      <c r="AO106" s="37">
        <v>0</v>
      </c>
      <c r="AP106" s="50">
        <v>0</v>
      </c>
      <c r="AQ106" s="58">
        <v>0</v>
      </c>
      <c r="AR106" s="58">
        <v>0</v>
      </c>
      <c r="AS106" s="37">
        <v>0</v>
      </c>
      <c r="AT106" s="50">
        <v>0</v>
      </c>
      <c r="AU106" s="58">
        <v>0</v>
      </c>
      <c r="AV106" s="58">
        <v>0</v>
      </c>
      <c r="AW106" s="37">
        <v>0</v>
      </c>
      <c r="AX106" s="50">
        <v>0</v>
      </c>
      <c r="AY106" s="58">
        <v>0</v>
      </c>
      <c r="AZ106" s="58">
        <v>0</v>
      </c>
      <c r="BA106" s="37">
        <v>0</v>
      </c>
      <c r="BB106" s="50">
        <v>0</v>
      </c>
      <c r="BC106" s="58">
        <v>0</v>
      </c>
      <c r="BD106" s="58">
        <v>0</v>
      </c>
      <c r="BE106" s="37">
        <v>0</v>
      </c>
      <c r="BF106" s="50">
        <v>0</v>
      </c>
      <c r="BG106" s="58">
        <v>0</v>
      </c>
      <c r="BH106" s="58">
        <v>0</v>
      </c>
      <c r="BI106" s="37">
        <v>0</v>
      </c>
      <c r="BJ106" s="50">
        <v>0</v>
      </c>
      <c r="BK106" s="58">
        <v>0</v>
      </c>
      <c r="BL106" s="58">
        <v>0</v>
      </c>
      <c r="BM106" s="37">
        <v>0</v>
      </c>
      <c r="BN106" s="50">
        <v>0</v>
      </c>
      <c r="BO106" s="58">
        <v>0</v>
      </c>
      <c r="BP106" s="58">
        <v>0</v>
      </c>
      <c r="BQ106" s="37">
        <v>0</v>
      </c>
      <c r="BR106" s="50">
        <v>0</v>
      </c>
      <c r="BS106" s="58">
        <v>0</v>
      </c>
      <c r="BT106" s="58">
        <v>0</v>
      </c>
      <c r="BU106" s="37">
        <v>0</v>
      </c>
      <c r="BV106" s="50">
        <v>0</v>
      </c>
      <c r="BW106" s="58">
        <v>0</v>
      </c>
      <c r="BX106" s="58">
        <v>0</v>
      </c>
      <c r="BY106" s="37">
        <v>1</v>
      </c>
      <c r="BZ106" s="50">
        <v>2</v>
      </c>
      <c r="CA106" s="58">
        <v>0</v>
      </c>
      <c r="CB106" s="58">
        <v>0</v>
      </c>
      <c r="CC106" s="37">
        <v>1</v>
      </c>
      <c r="CD106" s="50">
        <v>1</v>
      </c>
      <c r="CE106" s="58">
        <v>0</v>
      </c>
      <c r="CF106" s="58">
        <v>0</v>
      </c>
      <c r="CG106" s="37">
        <v>2</v>
      </c>
      <c r="CH106" s="50">
        <v>2</v>
      </c>
      <c r="CI106" s="58">
        <v>0</v>
      </c>
      <c r="CJ106" s="58">
        <v>0</v>
      </c>
      <c r="CK106" s="37">
        <v>0</v>
      </c>
      <c r="CL106" s="50">
        <v>0</v>
      </c>
      <c r="CM106" s="58">
        <v>0</v>
      </c>
      <c r="CN106" s="58">
        <v>0</v>
      </c>
      <c r="CO106" s="37">
        <v>0</v>
      </c>
      <c r="CP106" s="50">
        <v>0</v>
      </c>
      <c r="CQ106" s="58">
        <v>0</v>
      </c>
      <c r="CR106" s="58">
        <v>0</v>
      </c>
      <c r="CS106" s="37">
        <v>0</v>
      </c>
      <c r="CT106" s="50">
        <v>0</v>
      </c>
      <c r="CU106" s="58">
        <v>0</v>
      </c>
      <c r="CV106" s="58">
        <v>0</v>
      </c>
      <c r="CW106" s="37">
        <v>0</v>
      </c>
      <c r="CX106" s="50">
        <v>0</v>
      </c>
      <c r="CY106" s="58">
        <v>0</v>
      </c>
      <c r="CZ106" s="58">
        <v>0</v>
      </c>
      <c r="DA106" s="37">
        <v>0</v>
      </c>
      <c r="DB106" s="50">
        <v>0</v>
      </c>
      <c r="DC106" s="58">
        <v>0</v>
      </c>
      <c r="DD106" s="58">
        <v>0</v>
      </c>
      <c r="DE106" s="37">
        <v>0</v>
      </c>
      <c r="DF106" s="50">
        <v>0</v>
      </c>
      <c r="DG106" s="58">
        <v>0</v>
      </c>
      <c r="DH106" s="58">
        <v>0</v>
      </c>
      <c r="DI106" s="70">
        <v>0</v>
      </c>
      <c r="DJ106" s="50">
        <v>0.87994472000000001</v>
      </c>
      <c r="DK106" s="58">
        <v>0</v>
      </c>
      <c r="DL106" s="58">
        <v>0</v>
      </c>
      <c r="DM106" s="37">
        <v>0.73002481299999999</v>
      </c>
      <c r="DN106" s="50">
        <v>0.70761106900000004</v>
      </c>
      <c r="DO106" s="58">
        <v>0.70915306600000005</v>
      </c>
      <c r="DP106" s="58">
        <v>0</v>
      </c>
      <c r="DQ106" s="37"/>
    </row>
    <row r="107" spans="1:121" x14ac:dyDescent="0.2">
      <c r="A107" s="5" t="str">
        <f>VLOOKUP("&lt;Zeilentitel_12&gt;",Uebersetzungen!$B$3:$E$98,Uebersetzungen!$B$2+1,FALSE)</f>
        <v>Region Viamala</v>
      </c>
      <c r="B107" s="49">
        <v>5</v>
      </c>
      <c r="C107" s="57">
        <v>5</v>
      </c>
      <c r="D107" s="57">
        <v>5</v>
      </c>
      <c r="E107" s="39">
        <v>5</v>
      </c>
      <c r="F107" s="49">
        <v>2</v>
      </c>
      <c r="G107" s="57">
        <v>2</v>
      </c>
      <c r="H107" s="57">
        <v>3</v>
      </c>
      <c r="I107" s="39">
        <v>1</v>
      </c>
      <c r="J107" s="49">
        <v>5</v>
      </c>
      <c r="K107" s="57">
        <v>5</v>
      </c>
      <c r="L107" s="57">
        <v>6</v>
      </c>
      <c r="M107" s="39">
        <v>7</v>
      </c>
      <c r="N107" s="49">
        <v>7</v>
      </c>
      <c r="O107" s="57">
        <v>7</v>
      </c>
      <c r="P107" s="57">
        <v>7</v>
      </c>
      <c r="Q107" s="39">
        <v>8</v>
      </c>
      <c r="R107" s="49">
        <v>9</v>
      </c>
      <c r="S107" s="57">
        <v>9</v>
      </c>
      <c r="T107" s="57">
        <v>9</v>
      </c>
      <c r="U107" s="39">
        <v>6</v>
      </c>
      <c r="V107" s="49">
        <v>7</v>
      </c>
      <c r="W107" s="57">
        <v>8</v>
      </c>
      <c r="X107" s="57">
        <v>11</v>
      </c>
      <c r="Y107" s="39">
        <v>10</v>
      </c>
      <c r="Z107" s="49">
        <v>9</v>
      </c>
      <c r="AA107" s="57">
        <v>9</v>
      </c>
      <c r="AB107" s="57">
        <v>10</v>
      </c>
      <c r="AC107" s="39">
        <v>8</v>
      </c>
      <c r="AD107" s="49">
        <v>8</v>
      </c>
      <c r="AE107" s="57">
        <v>12</v>
      </c>
      <c r="AF107" s="57">
        <v>17</v>
      </c>
      <c r="AG107" s="39">
        <v>8</v>
      </c>
      <c r="AH107" s="49">
        <v>17</v>
      </c>
      <c r="AI107" s="57">
        <v>18</v>
      </c>
      <c r="AJ107" s="57">
        <v>16</v>
      </c>
      <c r="AK107" s="39">
        <v>11</v>
      </c>
      <c r="AL107" s="49">
        <v>14</v>
      </c>
      <c r="AM107" s="57">
        <v>17</v>
      </c>
      <c r="AN107" s="57">
        <v>14</v>
      </c>
      <c r="AO107" s="39">
        <v>0</v>
      </c>
      <c r="AP107" s="49">
        <v>0</v>
      </c>
      <c r="AQ107" s="57">
        <v>15</v>
      </c>
      <c r="AR107" s="57">
        <v>15</v>
      </c>
      <c r="AS107" s="39">
        <v>6</v>
      </c>
      <c r="AT107" s="49">
        <v>13</v>
      </c>
      <c r="AU107" s="57">
        <v>19</v>
      </c>
      <c r="AV107" s="57">
        <v>19</v>
      </c>
      <c r="AW107" s="39">
        <v>10</v>
      </c>
      <c r="AX107" s="49">
        <v>21</v>
      </c>
      <c r="AY107" s="57">
        <v>21</v>
      </c>
      <c r="AZ107" s="57">
        <v>26</v>
      </c>
      <c r="BA107" s="39">
        <v>14</v>
      </c>
      <c r="BB107" s="49">
        <v>20</v>
      </c>
      <c r="BC107" s="57">
        <v>24</v>
      </c>
      <c r="BD107" s="57">
        <v>26</v>
      </c>
      <c r="BE107" s="39">
        <v>16</v>
      </c>
      <c r="BF107" s="49">
        <v>20</v>
      </c>
      <c r="BG107" s="57">
        <v>34</v>
      </c>
      <c r="BH107" s="57">
        <v>32</v>
      </c>
      <c r="BI107" s="39">
        <v>19</v>
      </c>
      <c r="BJ107" s="49">
        <v>30</v>
      </c>
      <c r="BK107" s="57">
        <v>43</v>
      </c>
      <c r="BL107" s="57">
        <v>43</v>
      </c>
      <c r="BM107" s="39">
        <v>26</v>
      </c>
      <c r="BN107" s="49">
        <v>25</v>
      </c>
      <c r="BO107" s="57">
        <v>39</v>
      </c>
      <c r="BP107" s="57">
        <v>44</v>
      </c>
      <c r="BQ107" s="39">
        <v>31</v>
      </c>
      <c r="BR107" s="49">
        <v>21</v>
      </c>
      <c r="BS107" s="57">
        <v>44</v>
      </c>
      <c r="BT107" s="57">
        <v>47</v>
      </c>
      <c r="BU107" s="39">
        <v>29</v>
      </c>
      <c r="BV107" s="49">
        <v>31</v>
      </c>
      <c r="BW107" s="57">
        <v>50</v>
      </c>
      <c r="BX107" s="57">
        <v>48</v>
      </c>
      <c r="BY107" s="39">
        <v>36</v>
      </c>
      <c r="BZ107" s="49">
        <v>32</v>
      </c>
      <c r="CA107" s="57">
        <v>52</v>
      </c>
      <c r="CB107" s="57">
        <v>60</v>
      </c>
      <c r="CC107" s="39">
        <v>48</v>
      </c>
      <c r="CD107" s="49">
        <v>39</v>
      </c>
      <c r="CE107" s="57">
        <v>72</v>
      </c>
      <c r="CF107" s="57">
        <v>78</v>
      </c>
      <c r="CG107" s="39">
        <v>54</v>
      </c>
      <c r="CH107" s="49">
        <v>59</v>
      </c>
      <c r="CI107" s="57">
        <v>75</v>
      </c>
      <c r="CJ107" s="57">
        <v>73</v>
      </c>
      <c r="CK107" s="39">
        <v>52</v>
      </c>
      <c r="CL107" s="49">
        <v>49</v>
      </c>
      <c r="CM107" s="57">
        <v>73</v>
      </c>
      <c r="CN107" s="57">
        <v>70</v>
      </c>
      <c r="CO107" s="39">
        <v>58</v>
      </c>
      <c r="CP107" s="49">
        <v>64</v>
      </c>
      <c r="CQ107" s="57">
        <v>90</v>
      </c>
      <c r="CR107" s="57">
        <v>95</v>
      </c>
      <c r="CS107" s="39">
        <v>77</v>
      </c>
      <c r="CT107" s="49">
        <v>57</v>
      </c>
      <c r="CU107" s="57">
        <v>98</v>
      </c>
      <c r="CV107" s="57">
        <v>100</v>
      </c>
      <c r="CW107" s="39">
        <v>66</v>
      </c>
      <c r="CX107" s="49">
        <v>67</v>
      </c>
      <c r="CY107" s="57">
        <v>91</v>
      </c>
      <c r="CZ107" s="57">
        <v>93</v>
      </c>
      <c r="DA107" s="39">
        <v>75</v>
      </c>
      <c r="DB107" s="49">
        <v>84</v>
      </c>
      <c r="DC107" s="57">
        <v>92</v>
      </c>
      <c r="DD107" s="57">
        <v>96</v>
      </c>
      <c r="DE107" s="39">
        <v>80</v>
      </c>
      <c r="DF107" s="49">
        <v>85</v>
      </c>
      <c r="DG107" s="57">
        <v>103</v>
      </c>
      <c r="DH107" s="57">
        <v>106</v>
      </c>
      <c r="DI107" s="69">
        <v>75</v>
      </c>
      <c r="DJ107" s="49">
        <v>112</v>
      </c>
      <c r="DK107" s="57">
        <v>121</v>
      </c>
      <c r="DL107" s="57">
        <v>117</v>
      </c>
      <c r="DM107" s="39">
        <v>103</v>
      </c>
      <c r="DN107" s="49">
        <v>102</v>
      </c>
      <c r="DO107" s="57">
        <v>111</v>
      </c>
      <c r="DP107" s="57">
        <v>110</v>
      </c>
      <c r="DQ107" s="39"/>
    </row>
    <row r="108" spans="1:121" x14ac:dyDescent="0.2">
      <c r="A108" s="6" t="s">
        <v>12</v>
      </c>
      <c r="B108" s="50">
        <v>0</v>
      </c>
      <c r="C108" s="58">
        <v>0</v>
      </c>
      <c r="D108" s="58">
        <v>0</v>
      </c>
      <c r="E108" s="37">
        <v>0</v>
      </c>
      <c r="F108" s="50">
        <v>0</v>
      </c>
      <c r="G108" s="58">
        <v>0</v>
      </c>
      <c r="H108" s="58">
        <v>0</v>
      </c>
      <c r="I108" s="37">
        <v>0</v>
      </c>
      <c r="J108" s="50">
        <v>0</v>
      </c>
      <c r="K108" s="58">
        <v>0</v>
      </c>
      <c r="L108" s="58">
        <v>0</v>
      </c>
      <c r="M108" s="37">
        <v>0</v>
      </c>
      <c r="N108" s="50">
        <v>0</v>
      </c>
      <c r="O108" s="58">
        <v>0</v>
      </c>
      <c r="P108" s="58">
        <v>0</v>
      </c>
      <c r="Q108" s="37">
        <v>0</v>
      </c>
      <c r="R108" s="50">
        <v>0</v>
      </c>
      <c r="S108" s="58">
        <v>0</v>
      </c>
      <c r="T108" s="58">
        <v>0</v>
      </c>
      <c r="U108" s="37">
        <v>0</v>
      </c>
      <c r="V108" s="50">
        <v>0</v>
      </c>
      <c r="W108" s="58">
        <v>0</v>
      </c>
      <c r="X108" s="58">
        <v>0</v>
      </c>
      <c r="Y108" s="37">
        <v>0</v>
      </c>
      <c r="Z108" s="50">
        <v>0</v>
      </c>
      <c r="AA108" s="58">
        <v>0</v>
      </c>
      <c r="AB108" s="58">
        <v>0</v>
      </c>
      <c r="AC108" s="37">
        <v>0</v>
      </c>
      <c r="AD108" s="50">
        <v>0.99827259999999995</v>
      </c>
      <c r="AE108" s="58">
        <v>0</v>
      </c>
      <c r="AF108" s="58">
        <v>0</v>
      </c>
      <c r="AG108" s="37">
        <v>0</v>
      </c>
      <c r="AH108" s="50">
        <v>0</v>
      </c>
      <c r="AI108" s="58">
        <v>0</v>
      </c>
      <c r="AJ108" s="58">
        <v>0</v>
      </c>
      <c r="AK108" s="37">
        <v>0</v>
      </c>
      <c r="AL108" s="50">
        <v>0</v>
      </c>
      <c r="AM108" s="58">
        <v>0</v>
      </c>
      <c r="AN108" s="58">
        <v>0</v>
      </c>
      <c r="AO108" s="37">
        <v>0</v>
      </c>
      <c r="AP108" s="50">
        <v>0</v>
      </c>
      <c r="AQ108" s="58">
        <v>0</v>
      </c>
      <c r="AR108" s="58">
        <v>0</v>
      </c>
      <c r="AS108" s="37">
        <v>0</v>
      </c>
      <c r="AT108" s="50">
        <v>0</v>
      </c>
      <c r="AU108" s="58">
        <v>0</v>
      </c>
      <c r="AV108" s="58">
        <v>0</v>
      </c>
      <c r="AW108" s="37">
        <v>0</v>
      </c>
      <c r="AX108" s="50">
        <v>0</v>
      </c>
      <c r="AY108" s="58">
        <v>0</v>
      </c>
      <c r="AZ108" s="58">
        <v>0</v>
      </c>
      <c r="BA108" s="37">
        <v>0</v>
      </c>
      <c r="BB108" s="50">
        <v>0</v>
      </c>
      <c r="BC108" s="58">
        <v>0</v>
      </c>
      <c r="BD108" s="58">
        <v>0</v>
      </c>
      <c r="BE108" s="37">
        <v>0</v>
      </c>
      <c r="BF108" s="50">
        <v>0</v>
      </c>
      <c r="BG108" s="58">
        <v>0</v>
      </c>
      <c r="BH108" s="58">
        <v>0</v>
      </c>
      <c r="BI108" s="37">
        <v>0</v>
      </c>
      <c r="BJ108" s="50">
        <v>0</v>
      </c>
      <c r="BK108" s="58">
        <v>0</v>
      </c>
      <c r="BL108" s="58">
        <v>0</v>
      </c>
      <c r="BM108" s="37">
        <v>0</v>
      </c>
      <c r="BN108" s="50">
        <v>0</v>
      </c>
      <c r="BO108" s="58">
        <v>0</v>
      </c>
      <c r="BP108" s="58">
        <v>0</v>
      </c>
      <c r="BQ108" s="37">
        <v>0</v>
      </c>
      <c r="BR108" s="50">
        <v>0</v>
      </c>
      <c r="BS108" s="58">
        <v>0</v>
      </c>
      <c r="BT108" s="58">
        <v>0</v>
      </c>
      <c r="BU108" s="37">
        <v>0</v>
      </c>
      <c r="BV108" s="50">
        <v>0</v>
      </c>
      <c r="BW108" s="58">
        <v>1</v>
      </c>
      <c r="BX108" s="58">
        <v>1</v>
      </c>
      <c r="BY108" s="37">
        <v>1</v>
      </c>
      <c r="BZ108" s="50">
        <v>1</v>
      </c>
      <c r="CA108" s="58">
        <v>0</v>
      </c>
      <c r="CB108" s="58">
        <v>0</v>
      </c>
      <c r="CC108" s="37">
        <v>0</v>
      </c>
      <c r="CD108" s="50">
        <v>0</v>
      </c>
      <c r="CE108" s="58">
        <v>0</v>
      </c>
      <c r="CF108" s="58">
        <v>1</v>
      </c>
      <c r="CG108" s="37">
        <v>0</v>
      </c>
      <c r="CH108" s="50">
        <v>0</v>
      </c>
      <c r="CI108" s="58">
        <v>0</v>
      </c>
      <c r="CJ108" s="58">
        <v>0</v>
      </c>
      <c r="CK108" s="37">
        <v>0</v>
      </c>
      <c r="CL108" s="50">
        <v>0</v>
      </c>
      <c r="CM108" s="58">
        <v>0</v>
      </c>
      <c r="CN108" s="58">
        <v>0</v>
      </c>
      <c r="CO108" s="37">
        <v>0</v>
      </c>
      <c r="CP108" s="50">
        <v>0</v>
      </c>
      <c r="CQ108" s="58">
        <v>0</v>
      </c>
      <c r="CR108" s="58">
        <v>1</v>
      </c>
      <c r="CS108" s="37">
        <v>0</v>
      </c>
      <c r="CT108" s="50">
        <v>0</v>
      </c>
      <c r="CU108" s="58">
        <v>0</v>
      </c>
      <c r="CV108" s="58">
        <v>0</v>
      </c>
      <c r="CW108" s="37">
        <v>0</v>
      </c>
      <c r="CX108" s="50">
        <v>0</v>
      </c>
      <c r="CY108" s="58">
        <v>0</v>
      </c>
      <c r="CZ108" s="58">
        <v>0</v>
      </c>
      <c r="DA108" s="37">
        <v>0</v>
      </c>
      <c r="DB108" s="50">
        <v>0</v>
      </c>
      <c r="DC108" s="58">
        <v>0</v>
      </c>
      <c r="DD108" s="58">
        <v>0</v>
      </c>
      <c r="DE108" s="37">
        <v>0</v>
      </c>
      <c r="DF108" s="50">
        <v>0</v>
      </c>
      <c r="DG108" s="58">
        <v>0</v>
      </c>
      <c r="DH108" s="58">
        <v>0</v>
      </c>
      <c r="DI108" s="70">
        <v>0</v>
      </c>
      <c r="DJ108" s="50">
        <v>0</v>
      </c>
      <c r="DK108" s="58">
        <v>0</v>
      </c>
      <c r="DL108" s="58">
        <v>0</v>
      </c>
      <c r="DM108" s="37">
        <v>0</v>
      </c>
      <c r="DN108" s="50">
        <v>0</v>
      </c>
      <c r="DO108" s="58">
        <v>0</v>
      </c>
      <c r="DP108" s="58">
        <v>0</v>
      </c>
      <c r="DQ108" s="37"/>
    </row>
    <row r="109" spans="1:121" x14ac:dyDescent="0.2">
      <c r="A109" s="6" t="s">
        <v>13</v>
      </c>
      <c r="B109" s="50">
        <v>0</v>
      </c>
      <c r="C109" s="58">
        <v>0</v>
      </c>
      <c r="D109" s="58">
        <v>0</v>
      </c>
      <c r="E109" s="37">
        <v>0</v>
      </c>
      <c r="F109" s="50">
        <v>0</v>
      </c>
      <c r="G109" s="58">
        <v>0</v>
      </c>
      <c r="H109" s="58">
        <v>0</v>
      </c>
      <c r="I109" s="37">
        <v>0</v>
      </c>
      <c r="J109" s="50">
        <v>0</v>
      </c>
      <c r="K109" s="58">
        <v>0</v>
      </c>
      <c r="L109" s="58">
        <v>0</v>
      </c>
      <c r="M109" s="37">
        <v>0</v>
      </c>
      <c r="N109" s="50">
        <v>0</v>
      </c>
      <c r="O109" s="58">
        <v>0</v>
      </c>
      <c r="P109" s="58">
        <v>0</v>
      </c>
      <c r="Q109" s="37">
        <v>0</v>
      </c>
      <c r="R109" s="50">
        <v>0</v>
      </c>
      <c r="S109" s="58">
        <v>0</v>
      </c>
      <c r="T109" s="58">
        <v>0</v>
      </c>
      <c r="U109" s="37">
        <v>0</v>
      </c>
      <c r="V109" s="50">
        <v>0</v>
      </c>
      <c r="W109" s="58">
        <v>0</v>
      </c>
      <c r="X109" s="58">
        <v>0</v>
      </c>
      <c r="Y109" s="37">
        <v>0</v>
      </c>
      <c r="Z109" s="50">
        <v>0</v>
      </c>
      <c r="AA109" s="58">
        <v>0</v>
      </c>
      <c r="AB109" s="58">
        <v>0</v>
      </c>
      <c r="AC109" s="37">
        <v>0</v>
      </c>
      <c r="AD109" s="50">
        <v>0</v>
      </c>
      <c r="AE109" s="58">
        <v>0</v>
      </c>
      <c r="AF109" s="58">
        <v>0</v>
      </c>
      <c r="AG109" s="37">
        <v>0</v>
      </c>
      <c r="AH109" s="50">
        <v>0</v>
      </c>
      <c r="AI109" s="58">
        <v>0</v>
      </c>
      <c r="AJ109" s="58">
        <v>0</v>
      </c>
      <c r="AK109" s="37">
        <v>0</v>
      </c>
      <c r="AL109" s="50">
        <v>0</v>
      </c>
      <c r="AM109" s="58">
        <v>0</v>
      </c>
      <c r="AN109" s="58">
        <v>0</v>
      </c>
      <c r="AO109" s="37">
        <v>0</v>
      </c>
      <c r="AP109" s="50">
        <v>0</v>
      </c>
      <c r="AQ109" s="58">
        <v>0</v>
      </c>
      <c r="AR109" s="58">
        <v>0</v>
      </c>
      <c r="AS109" s="37">
        <v>0</v>
      </c>
      <c r="AT109" s="50">
        <v>0</v>
      </c>
      <c r="AU109" s="58">
        <v>0.89253071100000003</v>
      </c>
      <c r="AV109" s="58">
        <v>0.89444455899999997</v>
      </c>
      <c r="AW109" s="37">
        <v>0.90370208600000002</v>
      </c>
      <c r="AX109" s="50">
        <v>0.90124389199999999</v>
      </c>
      <c r="AY109" s="58">
        <v>0.90529062100000002</v>
      </c>
      <c r="AZ109" s="58">
        <v>2.7156700169999999</v>
      </c>
      <c r="BA109" s="37">
        <v>2.6250817400000002</v>
      </c>
      <c r="BB109" s="50">
        <v>2.6004578110000001</v>
      </c>
      <c r="BC109" s="58">
        <v>2.6003381679999999</v>
      </c>
      <c r="BD109" s="58">
        <v>3.394613272</v>
      </c>
      <c r="BE109" s="37">
        <v>3.421562239</v>
      </c>
      <c r="BF109" s="50">
        <v>3.4445950939999999</v>
      </c>
      <c r="BG109" s="58">
        <v>3.4563494289999999</v>
      </c>
      <c r="BH109" s="58">
        <v>3.4173895339999998</v>
      </c>
      <c r="BI109" s="37">
        <v>3.3561189740000001</v>
      </c>
      <c r="BJ109" s="50">
        <v>3</v>
      </c>
      <c r="BK109" s="58">
        <v>4</v>
      </c>
      <c r="BL109" s="58">
        <v>4</v>
      </c>
      <c r="BM109" s="37">
        <v>3</v>
      </c>
      <c r="BN109" s="50">
        <v>4</v>
      </c>
      <c r="BO109" s="58">
        <v>4</v>
      </c>
      <c r="BP109" s="58">
        <v>4</v>
      </c>
      <c r="BQ109" s="37">
        <v>4</v>
      </c>
      <c r="BR109" s="50">
        <v>3</v>
      </c>
      <c r="BS109" s="58">
        <v>3</v>
      </c>
      <c r="BT109" s="58">
        <v>4</v>
      </c>
      <c r="BU109" s="37">
        <v>3</v>
      </c>
      <c r="BV109" s="50">
        <v>4</v>
      </c>
      <c r="BW109" s="58">
        <v>4</v>
      </c>
      <c r="BX109" s="58">
        <v>3</v>
      </c>
      <c r="BY109" s="37">
        <v>4</v>
      </c>
      <c r="BZ109" s="50">
        <v>5</v>
      </c>
      <c r="CA109" s="58">
        <v>5</v>
      </c>
      <c r="CB109" s="58">
        <v>5</v>
      </c>
      <c r="CC109" s="37">
        <v>5</v>
      </c>
      <c r="CD109" s="50">
        <v>6</v>
      </c>
      <c r="CE109" s="58">
        <v>4</v>
      </c>
      <c r="CF109" s="58">
        <v>5</v>
      </c>
      <c r="CG109" s="37">
        <v>4</v>
      </c>
      <c r="CH109" s="50">
        <v>4</v>
      </c>
      <c r="CI109" s="58">
        <v>4</v>
      </c>
      <c r="CJ109" s="58">
        <v>5</v>
      </c>
      <c r="CK109" s="37">
        <v>5</v>
      </c>
      <c r="CL109" s="50">
        <v>4</v>
      </c>
      <c r="CM109" s="58">
        <v>4</v>
      </c>
      <c r="CN109" s="58">
        <v>3</v>
      </c>
      <c r="CO109" s="37">
        <v>3</v>
      </c>
      <c r="CP109" s="50">
        <v>3</v>
      </c>
      <c r="CQ109" s="58">
        <v>3</v>
      </c>
      <c r="CR109" s="58">
        <v>5</v>
      </c>
      <c r="CS109" s="37">
        <v>5</v>
      </c>
      <c r="CT109" s="50">
        <v>5</v>
      </c>
      <c r="CU109" s="58">
        <v>5</v>
      </c>
      <c r="CV109" s="58">
        <v>3</v>
      </c>
      <c r="CW109" s="37">
        <v>3</v>
      </c>
      <c r="CX109" s="50">
        <v>3</v>
      </c>
      <c r="CY109" s="58">
        <v>3</v>
      </c>
      <c r="CZ109" s="58">
        <v>3</v>
      </c>
      <c r="DA109" s="37">
        <v>3</v>
      </c>
      <c r="DB109" s="50">
        <v>3</v>
      </c>
      <c r="DC109" s="58">
        <v>2</v>
      </c>
      <c r="DD109" s="58">
        <v>3</v>
      </c>
      <c r="DE109" s="37">
        <v>3</v>
      </c>
      <c r="DF109" s="50">
        <v>4</v>
      </c>
      <c r="DG109" s="58">
        <v>4</v>
      </c>
      <c r="DH109" s="58">
        <v>4</v>
      </c>
      <c r="DI109" s="70">
        <v>4</v>
      </c>
      <c r="DJ109" s="50">
        <v>4.2400917800000002</v>
      </c>
      <c r="DK109" s="58">
        <v>4.2560794470000003</v>
      </c>
      <c r="DL109" s="58">
        <v>3.4509067760000001</v>
      </c>
      <c r="DM109" s="37">
        <v>4.0423968170000002</v>
      </c>
      <c r="DN109" s="50">
        <v>3.3975113559999999</v>
      </c>
      <c r="DO109" s="58">
        <v>4.1884758230000001</v>
      </c>
      <c r="DP109" s="58">
        <v>4.1768334930000002</v>
      </c>
      <c r="DQ109" s="37"/>
    </row>
    <row r="110" spans="1:121" x14ac:dyDescent="0.2">
      <c r="A110" s="6" t="s">
        <v>14</v>
      </c>
      <c r="B110" s="50">
        <v>0</v>
      </c>
      <c r="C110" s="58">
        <v>0</v>
      </c>
      <c r="D110" s="58">
        <v>0</v>
      </c>
      <c r="E110" s="37">
        <v>0</v>
      </c>
      <c r="F110" s="50">
        <v>0</v>
      </c>
      <c r="G110" s="58">
        <v>0</v>
      </c>
      <c r="H110" s="58">
        <v>0</v>
      </c>
      <c r="I110" s="37">
        <v>0</v>
      </c>
      <c r="J110" s="50">
        <v>0</v>
      </c>
      <c r="K110" s="58">
        <v>0</v>
      </c>
      <c r="L110" s="58">
        <v>0</v>
      </c>
      <c r="M110" s="37">
        <v>0</v>
      </c>
      <c r="N110" s="50">
        <v>0</v>
      </c>
      <c r="O110" s="58">
        <v>0</v>
      </c>
      <c r="P110" s="58">
        <v>0</v>
      </c>
      <c r="Q110" s="37">
        <v>0</v>
      </c>
      <c r="R110" s="50">
        <v>0</v>
      </c>
      <c r="S110" s="58">
        <v>0</v>
      </c>
      <c r="T110" s="58">
        <v>0</v>
      </c>
      <c r="U110" s="37">
        <v>0</v>
      </c>
      <c r="V110" s="50">
        <v>0</v>
      </c>
      <c r="W110" s="58">
        <v>0</v>
      </c>
      <c r="X110" s="58">
        <v>0</v>
      </c>
      <c r="Y110" s="37">
        <v>0</v>
      </c>
      <c r="Z110" s="50">
        <v>0</v>
      </c>
      <c r="AA110" s="58">
        <v>0</v>
      </c>
      <c r="AB110" s="58">
        <v>0</v>
      </c>
      <c r="AC110" s="37">
        <v>0</v>
      </c>
      <c r="AD110" s="50">
        <v>0</v>
      </c>
      <c r="AE110" s="58">
        <v>0</v>
      </c>
      <c r="AF110" s="58">
        <v>0</v>
      </c>
      <c r="AG110" s="37">
        <v>0</v>
      </c>
      <c r="AH110" s="50">
        <v>0</v>
      </c>
      <c r="AI110" s="58">
        <v>0</v>
      </c>
      <c r="AJ110" s="58">
        <v>0</v>
      </c>
      <c r="AK110" s="37">
        <v>0</v>
      </c>
      <c r="AL110" s="50">
        <v>0</v>
      </c>
      <c r="AM110" s="58">
        <v>0</v>
      </c>
      <c r="AN110" s="58">
        <v>0</v>
      </c>
      <c r="AO110" s="37">
        <v>0</v>
      </c>
      <c r="AP110" s="50">
        <v>0</v>
      </c>
      <c r="AQ110" s="58">
        <v>0</v>
      </c>
      <c r="AR110" s="58">
        <v>0</v>
      </c>
      <c r="AS110" s="37">
        <v>0</v>
      </c>
      <c r="AT110" s="50">
        <v>0</v>
      </c>
      <c r="AU110" s="58">
        <v>1.9824284249999999</v>
      </c>
      <c r="AV110" s="58">
        <v>0.99368822300000004</v>
      </c>
      <c r="AW110" s="37">
        <v>0.99223464500000003</v>
      </c>
      <c r="AX110" s="50">
        <v>0.96710733699999996</v>
      </c>
      <c r="AY110" s="58">
        <v>0.97899042400000003</v>
      </c>
      <c r="AZ110" s="58">
        <v>0.96839697700000005</v>
      </c>
      <c r="BA110" s="37">
        <v>0.97078564700000003</v>
      </c>
      <c r="BB110" s="50">
        <v>0.96027518999999995</v>
      </c>
      <c r="BC110" s="58">
        <v>0.95249536499999998</v>
      </c>
      <c r="BD110" s="58">
        <v>0.94443025599999997</v>
      </c>
      <c r="BE110" s="37">
        <v>0.94965156100000003</v>
      </c>
      <c r="BF110" s="50">
        <v>0.94563316200000003</v>
      </c>
      <c r="BG110" s="58">
        <v>0</v>
      </c>
      <c r="BH110" s="58">
        <v>0</v>
      </c>
      <c r="BI110" s="37">
        <v>0</v>
      </c>
      <c r="BJ110" s="50">
        <v>0</v>
      </c>
      <c r="BK110" s="58">
        <v>1</v>
      </c>
      <c r="BL110" s="58">
        <v>0</v>
      </c>
      <c r="BM110" s="37">
        <v>0</v>
      </c>
      <c r="BN110" s="50">
        <v>0</v>
      </c>
      <c r="BO110" s="58">
        <v>0</v>
      </c>
      <c r="BP110" s="58">
        <v>0</v>
      </c>
      <c r="BQ110" s="37">
        <v>0</v>
      </c>
      <c r="BR110" s="50">
        <v>0</v>
      </c>
      <c r="BS110" s="58">
        <v>0</v>
      </c>
      <c r="BT110" s="58">
        <v>0</v>
      </c>
      <c r="BU110" s="37">
        <v>0</v>
      </c>
      <c r="BV110" s="50">
        <v>0</v>
      </c>
      <c r="BW110" s="58">
        <v>0</v>
      </c>
      <c r="BX110" s="58">
        <v>0</v>
      </c>
      <c r="BY110" s="37">
        <v>0</v>
      </c>
      <c r="BZ110" s="50">
        <v>0</v>
      </c>
      <c r="CA110" s="58">
        <v>0</v>
      </c>
      <c r="CB110" s="58">
        <v>0</v>
      </c>
      <c r="CC110" s="37">
        <v>0</v>
      </c>
      <c r="CD110" s="50">
        <v>0</v>
      </c>
      <c r="CE110" s="58">
        <v>0</v>
      </c>
      <c r="CF110" s="58">
        <v>0</v>
      </c>
      <c r="CG110" s="37">
        <v>1</v>
      </c>
      <c r="CH110" s="50">
        <v>1</v>
      </c>
      <c r="CI110" s="58">
        <v>0</v>
      </c>
      <c r="CJ110" s="58">
        <v>0</v>
      </c>
      <c r="CK110" s="37">
        <v>0</v>
      </c>
      <c r="CL110" s="50">
        <v>0</v>
      </c>
      <c r="CM110" s="58">
        <v>0</v>
      </c>
      <c r="CN110" s="58">
        <v>0</v>
      </c>
      <c r="CO110" s="37">
        <v>0</v>
      </c>
      <c r="CP110" s="50">
        <v>0</v>
      </c>
      <c r="CQ110" s="58">
        <v>0</v>
      </c>
      <c r="CR110" s="58">
        <v>0</v>
      </c>
      <c r="CS110" s="37">
        <v>0</v>
      </c>
      <c r="CT110" s="50">
        <v>0</v>
      </c>
      <c r="CU110" s="58">
        <v>0</v>
      </c>
      <c r="CV110" s="58">
        <v>0</v>
      </c>
      <c r="CW110" s="37">
        <v>0</v>
      </c>
      <c r="CX110" s="50">
        <v>0</v>
      </c>
      <c r="CY110" s="58">
        <v>0</v>
      </c>
      <c r="CZ110" s="58">
        <v>0</v>
      </c>
      <c r="DA110" s="37">
        <v>0</v>
      </c>
      <c r="DB110" s="50">
        <v>0</v>
      </c>
      <c r="DC110" s="58">
        <v>0</v>
      </c>
      <c r="DD110" s="58">
        <v>0</v>
      </c>
      <c r="DE110" s="37">
        <v>0</v>
      </c>
      <c r="DF110" s="50">
        <v>0</v>
      </c>
      <c r="DG110" s="58">
        <v>1</v>
      </c>
      <c r="DH110" s="58">
        <v>0</v>
      </c>
      <c r="DI110" s="70">
        <v>0</v>
      </c>
      <c r="DJ110" s="50">
        <v>0</v>
      </c>
      <c r="DK110" s="58">
        <v>0</v>
      </c>
      <c r="DL110" s="58">
        <v>0</v>
      </c>
      <c r="DM110" s="37">
        <v>0</v>
      </c>
      <c r="DN110" s="50">
        <v>0</v>
      </c>
      <c r="DO110" s="58">
        <v>0.89064102099999998</v>
      </c>
      <c r="DP110" s="58">
        <v>0.89346271099999997</v>
      </c>
      <c r="DQ110" s="37"/>
    </row>
    <row r="111" spans="1:121" x14ac:dyDescent="0.2">
      <c r="A111" s="6" t="s">
        <v>15</v>
      </c>
      <c r="B111" s="50">
        <v>0</v>
      </c>
      <c r="C111" s="58">
        <v>0</v>
      </c>
      <c r="D111" s="58">
        <v>0</v>
      </c>
      <c r="E111" s="37">
        <v>0</v>
      </c>
      <c r="F111" s="50">
        <v>0</v>
      </c>
      <c r="G111" s="58">
        <v>0</v>
      </c>
      <c r="H111" s="58">
        <v>0</v>
      </c>
      <c r="I111" s="37">
        <v>0</v>
      </c>
      <c r="J111" s="50">
        <v>0</v>
      </c>
      <c r="K111" s="58">
        <v>0</v>
      </c>
      <c r="L111" s="58">
        <v>0</v>
      </c>
      <c r="M111" s="37">
        <v>0</v>
      </c>
      <c r="N111" s="50">
        <v>0</v>
      </c>
      <c r="O111" s="58">
        <v>0</v>
      </c>
      <c r="P111" s="58">
        <v>0</v>
      </c>
      <c r="Q111" s="37">
        <v>0</v>
      </c>
      <c r="R111" s="50">
        <v>0</v>
      </c>
      <c r="S111" s="58">
        <v>0</v>
      </c>
      <c r="T111" s="58">
        <v>0</v>
      </c>
      <c r="U111" s="37">
        <v>0</v>
      </c>
      <c r="V111" s="50">
        <v>0</v>
      </c>
      <c r="W111" s="58">
        <v>0</v>
      </c>
      <c r="X111" s="58">
        <v>0</v>
      </c>
      <c r="Y111" s="37">
        <v>0</v>
      </c>
      <c r="Z111" s="50">
        <v>0</v>
      </c>
      <c r="AA111" s="58">
        <v>0</v>
      </c>
      <c r="AB111" s="58">
        <v>0</v>
      </c>
      <c r="AC111" s="37">
        <v>0</v>
      </c>
      <c r="AD111" s="50">
        <v>0</v>
      </c>
      <c r="AE111" s="58">
        <v>0.90158447200000003</v>
      </c>
      <c r="AF111" s="58">
        <v>0</v>
      </c>
      <c r="AG111" s="37">
        <v>0</v>
      </c>
      <c r="AH111" s="50">
        <v>0</v>
      </c>
      <c r="AI111" s="58">
        <v>0</v>
      </c>
      <c r="AJ111" s="58">
        <v>0</v>
      </c>
      <c r="AK111" s="37">
        <v>0</v>
      </c>
      <c r="AL111" s="50">
        <v>0</v>
      </c>
      <c r="AM111" s="58">
        <v>0</v>
      </c>
      <c r="AN111" s="58">
        <v>0</v>
      </c>
      <c r="AO111" s="37">
        <v>0</v>
      </c>
      <c r="AP111" s="50">
        <v>0</v>
      </c>
      <c r="AQ111" s="58">
        <v>0</v>
      </c>
      <c r="AR111" s="58">
        <v>0</v>
      </c>
      <c r="AS111" s="37">
        <v>0</v>
      </c>
      <c r="AT111" s="50">
        <v>0</v>
      </c>
      <c r="AU111" s="58">
        <v>0</v>
      </c>
      <c r="AV111" s="58">
        <v>0</v>
      </c>
      <c r="AW111" s="37">
        <v>0</v>
      </c>
      <c r="AX111" s="50">
        <v>0</v>
      </c>
      <c r="AY111" s="58">
        <v>0</v>
      </c>
      <c r="AZ111" s="58">
        <v>0</v>
      </c>
      <c r="BA111" s="37">
        <v>0</v>
      </c>
      <c r="BB111" s="50">
        <v>0</v>
      </c>
      <c r="BC111" s="58">
        <v>0</v>
      </c>
      <c r="BD111" s="58">
        <v>0</v>
      </c>
      <c r="BE111" s="37">
        <v>0</v>
      </c>
      <c r="BF111" s="50">
        <v>0</v>
      </c>
      <c r="BG111" s="58">
        <v>0</v>
      </c>
      <c r="BH111" s="58">
        <v>0</v>
      </c>
      <c r="BI111" s="37">
        <v>0</v>
      </c>
      <c r="BJ111" s="50">
        <v>0</v>
      </c>
      <c r="BK111" s="58">
        <v>0</v>
      </c>
      <c r="BL111" s="58">
        <v>0</v>
      </c>
      <c r="BM111" s="37">
        <v>0</v>
      </c>
      <c r="BN111" s="50">
        <v>0</v>
      </c>
      <c r="BO111" s="58">
        <v>0</v>
      </c>
      <c r="BP111" s="58">
        <v>0</v>
      </c>
      <c r="BQ111" s="37">
        <v>0</v>
      </c>
      <c r="BR111" s="50">
        <v>0</v>
      </c>
      <c r="BS111" s="58">
        <v>0</v>
      </c>
      <c r="BT111" s="58">
        <v>0</v>
      </c>
      <c r="BU111" s="37">
        <v>0</v>
      </c>
      <c r="BV111" s="50">
        <v>0</v>
      </c>
      <c r="BW111" s="58">
        <v>0</v>
      </c>
      <c r="BX111" s="58">
        <v>0</v>
      </c>
      <c r="BY111" s="37">
        <v>0</v>
      </c>
      <c r="BZ111" s="50">
        <v>0</v>
      </c>
      <c r="CA111" s="58">
        <v>0</v>
      </c>
      <c r="CB111" s="58">
        <v>0</v>
      </c>
      <c r="CC111" s="37">
        <v>0</v>
      </c>
      <c r="CD111" s="50">
        <v>0</v>
      </c>
      <c r="CE111" s="58">
        <v>0</v>
      </c>
      <c r="CF111" s="58">
        <v>0</v>
      </c>
      <c r="CG111" s="37">
        <v>0</v>
      </c>
      <c r="CH111" s="50">
        <v>0</v>
      </c>
      <c r="CI111" s="58">
        <v>0</v>
      </c>
      <c r="CJ111" s="58">
        <v>0</v>
      </c>
      <c r="CK111" s="37">
        <v>0</v>
      </c>
      <c r="CL111" s="50">
        <v>0</v>
      </c>
      <c r="CM111" s="58">
        <v>0</v>
      </c>
      <c r="CN111" s="58">
        <v>0</v>
      </c>
      <c r="CO111" s="37">
        <v>0</v>
      </c>
      <c r="CP111" s="50">
        <v>0</v>
      </c>
      <c r="CQ111" s="58">
        <v>0</v>
      </c>
      <c r="CR111" s="58">
        <v>1</v>
      </c>
      <c r="CS111" s="37">
        <v>0</v>
      </c>
      <c r="CT111" s="50">
        <v>0</v>
      </c>
      <c r="CU111" s="58">
        <v>0</v>
      </c>
      <c r="CV111" s="58">
        <v>0</v>
      </c>
      <c r="CW111" s="37">
        <v>0</v>
      </c>
      <c r="CX111" s="50">
        <v>0</v>
      </c>
      <c r="CY111" s="58">
        <v>0</v>
      </c>
      <c r="CZ111" s="58">
        <v>0</v>
      </c>
      <c r="DA111" s="37">
        <v>0</v>
      </c>
      <c r="DB111" s="50">
        <v>0</v>
      </c>
      <c r="DC111" s="58">
        <v>1</v>
      </c>
      <c r="DD111" s="58">
        <v>1</v>
      </c>
      <c r="DE111" s="37">
        <v>1</v>
      </c>
      <c r="DF111" s="50">
        <v>0</v>
      </c>
      <c r="DG111" s="58">
        <v>0</v>
      </c>
      <c r="DH111" s="58">
        <v>0</v>
      </c>
      <c r="DI111" s="70">
        <v>0</v>
      </c>
      <c r="DJ111" s="50">
        <v>0.91284110900000004</v>
      </c>
      <c r="DK111" s="58">
        <v>0.91407843600000005</v>
      </c>
      <c r="DL111" s="58">
        <v>0.91317685999999998</v>
      </c>
      <c r="DM111" s="37">
        <v>0</v>
      </c>
      <c r="DN111" s="50">
        <v>0</v>
      </c>
      <c r="DO111" s="58">
        <v>0</v>
      </c>
      <c r="DP111" s="58">
        <v>0</v>
      </c>
      <c r="DQ111" s="37"/>
    </row>
    <row r="112" spans="1:121" x14ac:dyDescent="0.2">
      <c r="A112" s="6" t="s">
        <v>16</v>
      </c>
      <c r="B112" s="50">
        <v>0</v>
      </c>
      <c r="C112" s="58">
        <v>0</v>
      </c>
      <c r="D112" s="58">
        <v>0</v>
      </c>
      <c r="E112" s="37">
        <v>0</v>
      </c>
      <c r="F112" s="50">
        <v>0</v>
      </c>
      <c r="G112" s="58">
        <v>0</v>
      </c>
      <c r="H112" s="58">
        <v>0</v>
      </c>
      <c r="I112" s="37">
        <v>0</v>
      </c>
      <c r="J112" s="50">
        <v>0</v>
      </c>
      <c r="K112" s="58">
        <v>0</v>
      </c>
      <c r="L112" s="58">
        <v>0</v>
      </c>
      <c r="M112" s="37">
        <v>0</v>
      </c>
      <c r="N112" s="50">
        <v>0</v>
      </c>
      <c r="O112" s="58">
        <v>0</v>
      </c>
      <c r="P112" s="58">
        <v>0</v>
      </c>
      <c r="Q112" s="37">
        <v>0</v>
      </c>
      <c r="R112" s="50">
        <v>0</v>
      </c>
      <c r="S112" s="58">
        <v>0</v>
      </c>
      <c r="T112" s="58">
        <v>0</v>
      </c>
      <c r="U112" s="37">
        <v>0</v>
      </c>
      <c r="V112" s="50">
        <v>0</v>
      </c>
      <c r="W112" s="58">
        <v>0</v>
      </c>
      <c r="X112" s="58">
        <v>0</v>
      </c>
      <c r="Y112" s="37">
        <v>0</v>
      </c>
      <c r="Z112" s="50">
        <v>0</v>
      </c>
      <c r="AA112" s="58">
        <v>0</v>
      </c>
      <c r="AB112" s="58">
        <v>0</v>
      </c>
      <c r="AC112" s="37">
        <v>0</v>
      </c>
      <c r="AD112" s="50">
        <v>0</v>
      </c>
      <c r="AE112" s="58">
        <v>0</v>
      </c>
      <c r="AF112" s="58">
        <v>0.99444834800000004</v>
      </c>
      <c r="AG112" s="37">
        <v>0.99399060299999997</v>
      </c>
      <c r="AH112" s="50">
        <v>0.99349105699999996</v>
      </c>
      <c r="AI112" s="58">
        <v>0.99521769599999999</v>
      </c>
      <c r="AJ112" s="58">
        <v>0.99537281200000005</v>
      </c>
      <c r="AK112" s="37">
        <v>0.99697119099999998</v>
      </c>
      <c r="AL112" s="50">
        <v>0.99529107100000003</v>
      </c>
      <c r="AM112" s="58">
        <v>0.99650369699999997</v>
      </c>
      <c r="AN112" s="58">
        <v>1</v>
      </c>
      <c r="AO112" s="37">
        <v>0</v>
      </c>
      <c r="AP112" s="50">
        <v>0</v>
      </c>
      <c r="AQ112" s="58">
        <v>1</v>
      </c>
      <c r="AR112" s="58">
        <v>0.99548873100000002</v>
      </c>
      <c r="AS112" s="37">
        <v>0.99655444400000004</v>
      </c>
      <c r="AT112" s="50">
        <v>0.99217660399999996</v>
      </c>
      <c r="AU112" s="58">
        <v>0.98728600899999996</v>
      </c>
      <c r="AV112" s="58">
        <v>0.96587443399999995</v>
      </c>
      <c r="AW112" s="37">
        <v>0.96079885600000003</v>
      </c>
      <c r="AX112" s="50">
        <v>0</v>
      </c>
      <c r="AY112" s="58">
        <v>0</v>
      </c>
      <c r="AZ112" s="58">
        <v>0</v>
      </c>
      <c r="BA112" s="37">
        <v>0</v>
      </c>
      <c r="BB112" s="50">
        <v>0</v>
      </c>
      <c r="BC112" s="58">
        <v>0</v>
      </c>
      <c r="BD112" s="58">
        <v>0</v>
      </c>
      <c r="BE112" s="37">
        <v>0</v>
      </c>
      <c r="BF112" s="50">
        <v>0</v>
      </c>
      <c r="BG112" s="58">
        <v>0.83202539399999997</v>
      </c>
      <c r="BH112" s="58">
        <v>0.82361959200000001</v>
      </c>
      <c r="BI112" s="37">
        <v>0.80070200300000005</v>
      </c>
      <c r="BJ112" s="50">
        <v>1</v>
      </c>
      <c r="BK112" s="58">
        <v>2</v>
      </c>
      <c r="BL112" s="58">
        <v>2</v>
      </c>
      <c r="BM112" s="37">
        <v>1</v>
      </c>
      <c r="BN112" s="50">
        <v>2</v>
      </c>
      <c r="BO112" s="58">
        <v>1</v>
      </c>
      <c r="BP112" s="58">
        <v>1</v>
      </c>
      <c r="BQ112" s="37">
        <v>0</v>
      </c>
      <c r="BR112" s="50">
        <v>0</v>
      </c>
      <c r="BS112" s="58">
        <v>1</v>
      </c>
      <c r="BT112" s="58">
        <v>1</v>
      </c>
      <c r="BU112" s="37">
        <v>0</v>
      </c>
      <c r="BV112" s="50">
        <v>1</v>
      </c>
      <c r="BW112" s="58">
        <v>2</v>
      </c>
      <c r="BX112" s="58">
        <v>3</v>
      </c>
      <c r="BY112" s="37">
        <v>3</v>
      </c>
      <c r="BZ112" s="50">
        <v>4</v>
      </c>
      <c r="CA112" s="58">
        <v>3</v>
      </c>
      <c r="CB112" s="58">
        <v>4</v>
      </c>
      <c r="CC112" s="37">
        <v>4</v>
      </c>
      <c r="CD112" s="50">
        <v>4</v>
      </c>
      <c r="CE112" s="58">
        <v>5.4188971050000001</v>
      </c>
      <c r="CF112" s="58">
        <v>7.429302431</v>
      </c>
      <c r="CG112" s="37">
        <v>5.4285902909999999</v>
      </c>
      <c r="CH112" s="50">
        <v>5.4792056169999999</v>
      </c>
      <c r="CI112" s="58">
        <v>4.4774913940000003</v>
      </c>
      <c r="CJ112" s="58">
        <v>4.4690774390000003</v>
      </c>
      <c r="CK112" s="37">
        <v>5</v>
      </c>
      <c r="CL112" s="50">
        <v>5</v>
      </c>
      <c r="CM112" s="58">
        <v>7</v>
      </c>
      <c r="CN112" s="58">
        <v>6.4063582840000004</v>
      </c>
      <c r="CO112" s="37">
        <v>5.3851038820000001</v>
      </c>
      <c r="CP112" s="50">
        <v>5</v>
      </c>
      <c r="CQ112" s="58">
        <v>5</v>
      </c>
      <c r="CR112" s="58">
        <v>5</v>
      </c>
      <c r="CS112" s="37">
        <v>4</v>
      </c>
      <c r="CT112" s="50">
        <v>3</v>
      </c>
      <c r="CU112" s="58">
        <v>2</v>
      </c>
      <c r="CV112" s="58">
        <v>2</v>
      </c>
      <c r="CW112" s="37">
        <v>0</v>
      </c>
      <c r="CX112" s="50">
        <v>0</v>
      </c>
      <c r="CY112" s="58">
        <v>0</v>
      </c>
      <c r="CZ112" s="58">
        <v>0</v>
      </c>
      <c r="DA112" s="37">
        <v>1</v>
      </c>
      <c r="DB112" s="50">
        <v>1</v>
      </c>
      <c r="DC112" s="58">
        <v>0</v>
      </c>
      <c r="DD112" s="58">
        <v>0</v>
      </c>
      <c r="DE112" s="37">
        <v>0</v>
      </c>
      <c r="DF112" s="50">
        <v>0</v>
      </c>
      <c r="DG112" s="58">
        <v>0</v>
      </c>
      <c r="DH112" s="58">
        <v>1</v>
      </c>
      <c r="DI112" s="70">
        <v>1</v>
      </c>
      <c r="DJ112" s="50">
        <v>2.4154599829999999</v>
      </c>
      <c r="DK112" s="58">
        <v>4.2586621769999997</v>
      </c>
      <c r="DL112" s="58">
        <v>3.2476630800000001</v>
      </c>
      <c r="DM112" s="37">
        <v>2.4552260960000001</v>
      </c>
      <c r="DN112" s="50">
        <v>2.4550732810000002</v>
      </c>
      <c r="DO112" s="58">
        <v>3.3741381459999999</v>
      </c>
      <c r="DP112" s="58">
        <v>4.2426639860000002</v>
      </c>
      <c r="DQ112" s="37"/>
    </row>
    <row r="113" spans="1:121" x14ac:dyDescent="0.2">
      <c r="A113" s="6" t="s">
        <v>17</v>
      </c>
      <c r="B113" s="50">
        <v>0</v>
      </c>
      <c r="C113" s="58">
        <v>0</v>
      </c>
      <c r="D113" s="58">
        <v>0</v>
      </c>
      <c r="E113" s="37">
        <v>0</v>
      </c>
      <c r="F113" s="50">
        <v>0</v>
      </c>
      <c r="G113" s="58">
        <v>0</v>
      </c>
      <c r="H113" s="58">
        <v>0</v>
      </c>
      <c r="I113" s="37">
        <v>0</v>
      </c>
      <c r="J113" s="50">
        <v>0</v>
      </c>
      <c r="K113" s="58">
        <v>0</v>
      </c>
      <c r="L113" s="58">
        <v>0</v>
      </c>
      <c r="M113" s="37">
        <v>0</v>
      </c>
      <c r="N113" s="50">
        <v>0</v>
      </c>
      <c r="O113" s="58">
        <v>0</v>
      </c>
      <c r="P113" s="58">
        <v>0</v>
      </c>
      <c r="Q113" s="37">
        <v>0</v>
      </c>
      <c r="R113" s="50">
        <v>0</v>
      </c>
      <c r="S113" s="58">
        <v>0</v>
      </c>
      <c r="T113" s="58">
        <v>0</v>
      </c>
      <c r="U113" s="37">
        <v>0</v>
      </c>
      <c r="V113" s="50">
        <v>0</v>
      </c>
      <c r="W113" s="58">
        <v>0</v>
      </c>
      <c r="X113" s="58">
        <v>0</v>
      </c>
      <c r="Y113" s="37">
        <v>0</v>
      </c>
      <c r="Z113" s="50">
        <v>0</v>
      </c>
      <c r="AA113" s="58">
        <v>0</v>
      </c>
      <c r="AB113" s="58">
        <v>0</v>
      </c>
      <c r="AC113" s="37">
        <v>0</v>
      </c>
      <c r="AD113" s="50">
        <v>0</v>
      </c>
      <c r="AE113" s="58">
        <v>0</v>
      </c>
      <c r="AF113" s="58">
        <v>0</v>
      </c>
      <c r="AG113" s="37">
        <v>0</v>
      </c>
      <c r="AH113" s="50">
        <v>0</v>
      </c>
      <c r="AI113" s="58">
        <v>0</v>
      </c>
      <c r="AJ113" s="58">
        <v>0</v>
      </c>
      <c r="AK113" s="37">
        <v>0</v>
      </c>
      <c r="AL113" s="50">
        <v>0</v>
      </c>
      <c r="AM113" s="58">
        <v>0</v>
      </c>
      <c r="AN113" s="58">
        <v>0</v>
      </c>
      <c r="AO113" s="37">
        <v>0</v>
      </c>
      <c r="AP113" s="50">
        <v>0</v>
      </c>
      <c r="AQ113" s="58">
        <v>0</v>
      </c>
      <c r="AR113" s="58">
        <v>0</v>
      </c>
      <c r="AS113" s="37">
        <v>0</v>
      </c>
      <c r="AT113" s="50">
        <v>0</v>
      </c>
      <c r="AU113" s="58">
        <v>0</v>
      </c>
      <c r="AV113" s="58">
        <v>0</v>
      </c>
      <c r="AW113" s="37">
        <v>0</v>
      </c>
      <c r="AX113" s="50">
        <v>0</v>
      </c>
      <c r="AY113" s="58">
        <v>0</v>
      </c>
      <c r="AZ113" s="58">
        <v>0</v>
      </c>
      <c r="BA113" s="37">
        <v>0</v>
      </c>
      <c r="BB113" s="50">
        <v>0</v>
      </c>
      <c r="BC113" s="58">
        <v>0</v>
      </c>
      <c r="BD113" s="58">
        <v>0</v>
      </c>
      <c r="BE113" s="37">
        <v>0</v>
      </c>
      <c r="BF113" s="50">
        <v>0</v>
      </c>
      <c r="BG113" s="58">
        <v>0</v>
      </c>
      <c r="BH113" s="58">
        <v>0</v>
      </c>
      <c r="BI113" s="37">
        <v>0</v>
      </c>
      <c r="BJ113" s="50">
        <v>0</v>
      </c>
      <c r="BK113" s="58">
        <v>0</v>
      </c>
      <c r="BL113" s="58">
        <v>0</v>
      </c>
      <c r="BM113" s="37">
        <v>0</v>
      </c>
      <c r="BN113" s="50">
        <v>0</v>
      </c>
      <c r="BO113" s="58">
        <v>0</v>
      </c>
      <c r="BP113" s="58">
        <v>0</v>
      </c>
      <c r="BQ113" s="37">
        <v>0</v>
      </c>
      <c r="BR113" s="50">
        <v>0</v>
      </c>
      <c r="BS113" s="58">
        <v>0</v>
      </c>
      <c r="BT113" s="58">
        <v>0</v>
      </c>
      <c r="BU113" s="37">
        <v>0</v>
      </c>
      <c r="BV113" s="50">
        <v>0</v>
      </c>
      <c r="BW113" s="58">
        <v>0</v>
      </c>
      <c r="BX113" s="58">
        <v>0</v>
      </c>
      <c r="BY113" s="37">
        <v>0</v>
      </c>
      <c r="BZ113" s="50">
        <v>0</v>
      </c>
      <c r="CA113" s="58">
        <v>0</v>
      </c>
      <c r="CB113" s="58">
        <v>0</v>
      </c>
      <c r="CC113" s="37">
        <v>0</v>
      </c>
      <c r="CD113" s="50">
        <v>0</v>
      </c>
      <c r="CE113" s="58">
        <v>0</v>
      </c>
      <c r="CF113" s="58">
        <v>0</v>
      </c>
      <c r="CG113" s="37">
        <v>0</v>
      </c>
      <c r="CH113" s="50">
        <v>0</v>
      </c>
      <c r="CI113" s="58">
        <v>0</v>
      </c>
      <c r="CJ113" s="58">
        <v>0</v>
      </c>
      <c r="CK113" s="37">
        <v>0</v>
      </c>
      <c r="CL113" s="50">
        <v>0</v>
      </c>
      <c r="CM113" s="58">
        <v>0</v>
      </c>
      <c r="CN113" s="58">
        <v>0</v>
      </c>
      <c r="CO113" s="37">
        <v>0</v>
      </c>
      <c r="CP113" s="50">
        <v>0</v>
      </c>
      <c r="CQ113" s="58">
        <v>0</v>
      </c>
      <c r="CR113" s="58">
        <v>0</v>
      </c>
      <c r="CS113" s="37">
        <v>0</v>
      </c>
      <c r="CT113" s="50">
        <v>0</v>
      </c>
      <c r="CU113" s="58">
        <v>0</v>
      </c>
      <c r="CV113" s="58">
        <v>0</v>
      </c>
      <c r="CW113" s="37">
        <v>0</v>
      </c>
      <c r="CX113" s="50">
        <v>0</v>
      </c>
      <c r="CY113" s="58">
        <v>0</v>
      </c>
      <c r="CZ113" s="58">
        <v>0</v>
      </c>
      <c r="DA113" s="37">
        <v>0</v>
      </c>
      <c r="DB113" s="50">
        <v>0</v>
      </c>
      <c r="DC113" s="58">
        <v>0</v>
      </c>
      <c r="DD113" s="58">
        <v>0</v>
      </c>
      <c r="DE113" s="37">
        <v>0</v>
      </c>
      <c r="DF113" s="50">
        <v>0</v>
      </c>
      <c r="DG113" s="58">
        <v>0</v>
      </c>
      <c r="DH113" s="58">
        <v>0</v>
      </c>
      <c r="DI113" s="70">
        <v>0</v>
      </c>
      <c r="DJ113" s="50">
        <v>0</v>
      </c>
      <c r="DK113" s="58">
        <v>0</v>
      </c>
      <c r="DL113" s="58">
        <v>0</v>
      </c>
      <c r="DM113" s="37">
        <v>0</v>
      </c>
      <c r="DN113" s="50">
        <v>0</v>
      </c>
      <c r="DO113" s="58">
        <v>0</v>
      </c>
      <c r="DP113" s="58">
        <v>0</v>
      </c>
      <c r="DQ113" s="37"/>
    </row>
    <row r="114" spans="1:121" x14ac:dyDescent="0.2">
      <c r="A114" s="6" t="s">
        <v>18</v>
      </c>
      <c r="B114" s="50">
        <v>0</v>
      </c>
      <c r="C114" s="58">
        <v>0</v>
      </c>
      <c r="D114" s="58">
        <v>0</v>
      </c>
      <c r="E114" s="37">
        <v>0</v>
      </c>
      <c r="F114" s="50">
        <v>0</v>
      </c>
      <c r="G114" s="58">
        <v>0</v>
      </c>
      <c r="H114" s="58">
        <v>0</v>
      </c>
      <c r="I114" s="37">
        <v>0</v>
      </c>
      <c r="J114" s="50">
        <v>0</v>
      </c>
      <c r="K114" s="58">
        <v>0</v>
      </c>
      <c r="L114" s="58">
        <v>0</v>
      </c>
      <c r="M114" s="37">
        <v>0</v>
      </c>
      <c r="N114" s="50">
        <v>0</v>
      </c>
      <c r="O114" s="58">
        <v>0</v>
      </c>
      <c r="P114" s="58">
        <v>0</v>
      </c>
      <c r="Q114" s="37">
        <v>0</v>
      </c>
      <c r="R114" s="50">
        <v>0</v>
      </c>
      <c r="S114" s="58">
        <v>0</v>
      </c>
      <c r="T114" s="58">
        <v>0</v>
      </c>
      <c r="U114" s="37">
        <v>0</v>
      </c>
      <c r="V114" s="50">
        <v>0</v>
      </c>
      <c r="W114" s="58">
        <v>0</v>
      </c>
      <c r="X114" s="58">
        <v>0</v>
      </c>
      <c r="Y114" s="37">
        <v>0</v>
      </c>
      <c r="Z114" s="50">
        <v>0</v>
      </c>
      <c r="AA114" s="58">
        <v>0</v>
      </c>
      <c r="AB114" s="58">
        <v>0</v>
      </c>
      <c r="AC114" s="37">
        <v>0</v>
      </c>
      <c r="AD114" s="50">
        <v>0</v>
      </c>
      <c r="AE114" s="58">
        <v>0</v>
      </c>
      <c r="AF114" s="58">
        <v>0</v>
      </c>
      <c r="AG114" s="37">
        <v>0</v>
      </c>
      <c r="AH114" s="50">
        <v>0</v>
      </c>
      <c r="AI114" s="58">
        <v>0</v>
      </c>
      <c r="AJ114" s="58">
        <v>0</v>
      </c>
      <c r="AK114" s="37">
        <v>0</v>
      </c>
      <c r="AL114" s="50">
        <v>0</v>
      </c>
      <c r="AM114" s="58">
        <v>0</v>
      </c>
      <c r="AN114" s="58">
        <v>0</v>
      </c>
      <c r="AO114" s="37">
        <v>0</v>
      </c>
      <c r="AP114" s="50">
        <v>0</v>
      </c>
      <c r="AQ114" s="58">
        <v>0</v>
      </c>
      <c r="AR114" s="58">
        <v>0</v>
      </c>
      <c r="AS114" s="37">
        <v>0</v>
      </c>
      <c r="AT114" s="50">
        <v>0</v>
      </c>
      <c r="AU114" s="58">
        <v>0</v>
      </c>
      <c r="AV114" s="58">
        <v>0</v>
      </c>
      <c r="AW114" s="37">
        <v>0</v>
      </c>
      <c r="AX114" s="50">
        <v>0</v>
      </c>
      <c r="AY114" s="58">
        <v>0</v>
      </c>
      <c r="AZ114" s="58">
        <v>0</v>
      </c>
      <c r="BA114" s="37">
        <v>0</v>
      </c>
      <c r="BB114" s="50">
        <v>0</v>
      </c>
      <c r="BC114" s="58">
        <v>0</v>
      </c>
      <c r="BD114" s="58">
        <v>0</v>
      </c>
      <c r="BE114" s="37">
        <v>0</v>
      </c>
      <c r="BF114" s="50">
        <v>0</v>
      </c>
      <c r="BG114" s="58">
        <v>0</v>
      </c>
      <c r="BH114" s="58">
        <v>0</v>
      </c>
      <c r="BI114" s="37">
        <v>0</v>
      </c>
      <c r="BJ114" s="50">
        <v>0</v>
      </c>
      <c r="BK114" s="58">
        <v>0</v>
      </c>
      <c r="BL114" s="58">
        <v>0</v>
      </c>
      <c r="BM114" s="37">
        <v>0</v>
      </c>
      <c r="BN114" s="50">
        <v>0</v>
      </c>
      <c r="BO114" s="58">
        <v>0</v>
      </c>
      <c r="BP114" s="58">
        <v>0</v>
      </c>
      <c r="BQ114" s="37">
        <v>0</v>
      </c>
      <c r="BR114" s="50">
        <v>0</v>
      </c>
      <c r="BS114" s="58">
        <v>0</v>
      </c>
      <c r="BT114" s="58">
        <v>0</v>
      </c>
      <c r="BU114" s="37">
        <v>0</v>
      </c>
      <c r="BV114" s="50">
        <v>0</v>
      </c>
      <c r="BW114" s="58">
        <v>0</v>
      </c>
      <c r="BX114" s="58">
        <v>0</v>
      </c>
      <c r="BY114" s="37">
        <v>0</v>
      </c>
      <c r="BZ114" s="50">
        <v>0</v>
      </c>
      <c r="CA114" s="58">
        <v>1</v>
      </c>
      <c r="CB114" s="58">
        <v>1</v>
      </c>
      <c r="CC114" s="37">
        <v>1</v>
      </c>
      <c r="CD114" s="50">
        <v>1</v>
      </c>
      <c r="CE114" s="58">
        <v>1</v>
      </c>
      <c r="CF114" s="58">
        <v>1</v>
      </c>
      <c r="CG114" s="37">
        <v>1</v>
      </c>
      <c r="CH114" s="50">
        <v>1</v>
      </c>
      <c r="CI114" s="58">
        <v>1</v>
      </c>
      <c r="CJ114" s="58">
        <v>1</v>
      </c>
      <c r="CK114" s="37">
        <v>1</v>
      </c>
      <c r="CL114" s="50">
        <v>1</v>
      </c>
      <c r="CM114" s="58">
        <v>1</v>
      </c>
      <c r="CN114" s="58">
        <v>1</v>
      </c>
      <c r="CO114" s="37">
        <v>1</v>
      </c>
      <c r="CP114" s="50">
        <v>1</v>
      </c>
      <c r="CQ114" s="58">
        <v>1</v>
      </c>
      <c r="CR114" s="58">
        <v>2</v>
      </c>
      <c r="CS114" s="37">
        <v>2</v>
      </c>
      <c r="CT114" s="50">
        <v>2</v>
      </c>
      <c r="CU114" s="58">
        <v>2</v>
      </c>
      <c r="CV114" s="58">
        <v>2</v>
      </c>
      <c r="CW114" s="37">
        <v>2</v>
      </c>
      <c r="CX114" s="50">
        <v>1</v>
      </c>
      <c r="CY114" s="58">
        <v>1</v>
      </c>
      <c r="CZ114" s="58">
        <v>1</v>
      </c>
      <c r="DA114" s="37">
        <v>1</v>
      </c>
      <c r="DB114" s="50">
        <v>1</v>
      </c>
      <c r="DC114" s="58">
        <v>2</v>
      </c>
      <c r="DD114" s="58">
        <v>2</v>
      </c>
      <c r="DE114" s="37">
        <v>2</v>
      </c>
      <c r="DF114" s="50">
        <v>1</v>
      </c>
      <c r="DG114" s="58">
        <v>2</v>
      </c>
      <c r="DH114" s="58">
        <v>2</v>
      </c>
      <c r="DI114" s="70">
        <v>2</v>
      </c>
      <c r="DJ114" s="50">
        <v>2.6923307410000001</v>
      </c>
      <c r="DK114" s="58">
        <v>1.807564379</v>
      </c>
      <c r="DL114" s="58">
        <v>1.807877851</v>
      </c>
      <c r="DM114" s="37">
        <v>1.8263000300000001</v>
      </c>
      <c r="DN114" s="50">
        <v>1.807519713</v>
      </c>
      <c r="DO114" s="58">
        <v>1.810580061</v>
      </c>
      <c r="DP114" s="58">
        <v>1.8099959699999999</v>
      </c>
      <c r="DQ114" s="37"/>
    </row>
    <row r="115" spans="1:121" x14ac:dyDescent="0.2">
      <c r="A115" s="6" t="s">
        <v>19</v>
      </c>
      <c r="B115" s="50">
        <v>0</v>
      </c>
      <c r="C115" s="58">
        <v>0</v>
      </c>
      <c r="D115" s="58">
        <v>0</v>
      </c>
      <c r="E115" s="37">
        <v>0</v>
      </c>
      <c r="F115" s="50">
        <v>0</v>
      </c>
      <c r="G115" s="58">
        <v>0.95028453199999996</v>
      </c>
      <c r="H115" s="58">
        <v>1.8759767119999999</v>
      </c>
      <c r="I115" s="37">
        <v>0</v>
      </c>
      <c r="J115" s="50">
        <v>0</v>
      </c>
      <c r="K115" s="58">
        <v>0</v>
      </c>
      <c r="L115" s="58">
        <v>0</v>
      </c>
      <c r="M115" s="37">
        <v>0</v>
      </c>
      <c r="N115" s="50">
        <v>0</v>
      </c>
      <c r="O115" s="58">
        <v>0</v>
      </c>
      <c r="P115" s="58">
        <v>0</v>
      </c>
      <c r="Q115" s="37">
        <v>0</v>
      </c>
      <c r="R115" s="50">
        <v>0</v>
      </c>
      <c r="S115" s="58">
        <v>0</v>
      </c>
      <c r="T115" s="58">
        <v>0</v>
      </c>
      <c r="U115" s="37">
        <v>0</v>
      </c>
      <c r="V115" s="50">
        <v>0</v>
      </c>
      <c r="W115" s="58">
        <v>0</v>
      </c>
      <c r="X115" s="58">
        <v>0</v>
      </c>
      <c r="Y115" s="37">
        <v>0</v>
      </c>
      <c r="Z115" s="50">
        <v>0</v>
      </c>
      <c r="AA115" s="58">
        <v>0</v>
      </c>
      <c r="AB115" s="58">
        <v>0.89002592199999997</v>
      </c>
      <c r="AC115" s="37">
        <v>0</v>
      </c>
      <c r="AD115" s="50">
        <v>0</v>
      </c>
      <c r="AE115" s="58">
        <v>0.98793208499999996</v>
      </c>
      <c r="AF115" s="58">
        <v>4.6857001560000002</v>
      </c>
      <c r="AG115" s="37">
        <v>2.8105847540000002</v>
      </c>
      <c r="AH115" s="50">
        <v>7.4012306240000001</v>
      </c>
      <c r="AI115" s="58">
        <v>6.5254139569999996</v>
      </c>
      <c r="AJ115" s="58">
        <v>5.437127201</v>
      </c>
      <c r="AK115" s="37">
        <v>3.5711091929999998</v>
      </c>
      <c r="AL115" s="50">
        <v>5.372136587</v>
      </c>
      <c r="AM115" s="58">
        <v>5.2685214489999996</v>
      </c>
      <c r="AN115" s="58">
        <v>4.3161147839999998</v>
      </c>
      <c r="AO115" s="37">
        <v>0</v>
      </c>
      <c r="AP115" s="50">
        <v>0</v>
      </c>
      <c r="AQ115" s="58">
        <v>4.3196404370000003</v>
      </c>
      <c r="AR115" s="58">
        <v>4.3538853770000001</v>
      </c>
      <c r="AS115" s="37">
        <v>2.7343958220000002</v>
      </c>
      <c r="AT115" s="50">
        <v>4.3870871249999999</v>
      </c>
      <c r="AU115" s="58">
        <v>7.6452451510000001</v>
      </c>
      <c r="AV115" s="58">
        <v>7.6596073730000001</v>
      </c>
      <c r="AW115" s="37">
        <v>2.6710310370000001</v>
      </c>
      <c r="AX115" s="50">
        <v>4.3167220840000002</v>
      </c>
      <c r="AY115" s="58">
        <v>6.004285415</v>
      </c>
      <c r="AZ115" s="58">
        <v>9.3237640830000004</v>
      </c>
      <c r="BA115" s="37">
        <v>5.9386896929999997</v>
      </c>
      <c r="BB115" s="50">
        <v>5.8454211049999998</v>
      </c>
      <c r="BC115" s="58">
        <v>7.4973339409999999</v>
      </c>
      <c r="BD115" s="58">
        <v>7.4269179440000004</v>
      </c>
      <c r="BE115" s="37">
        <v>5.8115548649999997</v>
      </c>
      <c r="BF115" s="50">
        <v>4.9522868640000004</v>
      </c>
      <c r="BG115" s="58">
        <v>9.1565972339999995</v>
      </c>
      <c r="BH115" s="58">
        <v>9.0071556390000005</v>
      </c>
      <c r="BI115" s="37">
        <v>4.9129951910000003</v>
      </c>
      <c r="BJ115" s="50">
        <v>7</v>
      </c>
      <c r="BK115" s="58">
        <v>10</v>
      </c>
      <c r="BL115" s="58">
        <v>11</v>
      </c>
      <c r="BM115" s="37">
        <v>4</v>
      </c>
      <c r="BN115" s="50">
        <v>5</v>
      </c>
      <c r="BO115" s="58">
        <v>9.5837519219999994</v>
      </c>
      <c r="BP115" s="58">
        <v>12.58233564</v>
      </c>
      <c r="BQ115" s="37">
        <v>9.5758151310000006</v>
      </c>
      <c r="BR115" s="50">
        <v>9.5656678020000001</v>
      </c>
      <c r="BS115" s="58">
        <v>12.59325958</v>
      </c>
      <c r="BT115" s="58">
        <v>13.595890819999999</v>
      </c>
      <c r="BU115" s="37">
        <v>9.5849635499999994</v>
      </c>
      <c r="BV115" s="50">
        <v>10.5507112</v>
      </c>
      <c r="BW115" s="58">
        <v>14</v>
      </c>
      <c r="BX115" s="58">
        <v>13</v>
      </c>
      <c r="BY115" s="37">
        <v>8</v>
      </c>
      <c r="BZ115" s="50">
        <v>9</v>
      </c>
      <c r="CA115" s="58">
        <v>21</v>
      </c>
      <c r="CB115" s="58">
        <v>26</v>
      </c>
      <c r="CC115" s="37">
        <v>18</v>
      </c>
      <c r="CD115" s="50">
        <v>14</v>
      </c>
      <c r="CE115" s="58">
        <v>35</v>
      </c>
      <c r="CF115" s="58">
        <v>38</v>
      </c>
      <c r="CG115" s="37">
        <v>31</v>
      </c>
      <c r="CH115" s="50">
        <v>29</v>
      </c>
      <c r="CI115" s="58">
        <v>37</v>
      </c>
      <c r="CJ115" s="58">
        <v>34</v>
      </c>
      <c r="CK115" s="37">
        <v>29</v>
      </c>
      <c r="CL115" s="50">
        <v>24</v>
      </c>
      <c r="CM115" s="58">
        <v>24</v>
      </c>
      <c r="CN115" s="58">
        <v>26</v>
      </c>
      <c r="CO115" s="37">
        <v>28</v>
      </c>
      <c r="CP115" s="50">
        <v>29</v>
      </c>
      <c r="CQ115" s="58">
        <v>35</v>
      </c>
      <c r="CR115" s="58">
        <v>34</v>
      </c>
      <c r="CS115" s="37">
        <v>29</v>
      </c>
      <c r="CT115" s="50">
        <v>20</v>
      </c>
      <c r="CU115" s="58">
        <v>34</v>
      </c>
      <c r="CV115" s="58">
        <v>36</v>
      </c>
      <c r="CW115" s="37">
        <v>32</v>
      </c>
      <c r="CX115" s="50">
        <v>28</v>
      </c>
      <c r="CY115" s="58">
        <v>29</v>
      </c>
      <c r="CZ115" s="58">
        <v>32</v>
      </c>
      <c r="DA115" s="37">
        <v>26</v>
      </c>
      <c r="DB115" s="50">
        <v>25</v>
      </c>
      <c r="DC115" s="58">
        <v>27</v>
      </c>
      <c r="DD115" s="58">
        <v>28</v>
      </c>
      <c r="DE115" s="37">
        <v>26</v>
      </c>
      <c r="DF115" s="50">
        <v>30</v>
      </c>
      <c r="DG115" s="58">
        <v>36</v>
      </c>
      <c r="DH115" s="58">
        <v>40</v>
      </c>
      <c r="DI115" s="70">
        <v>32.276853610000003</v>
      </c>
      <c r="DJ115" s="50">
        <v>48.122758310000002</v>
      </c>
      <c r="DK115" s="58">
        <v>48.36752748</v>
      </c>
      <c r="DL115" s="58">
        <v>49.921769490000003</v>
      </c>
      <c r="DM115" s="37">
        <v>46.168054849999997</v>
      </c>
      <c r="DN115" s="50">
        <v>45.182814759999999</v>
      </c>
      <c r="DO115" s="58">
        <v>45.315338500000003</v>
      </c>
      <c r="DP115" s="58">
        <v>43.532123779999999</v>
      </c>
      <c r="DQ115" s="37"/>
    </row>
    <row r="116" spans="1:121" x14ac:dyDescent="0.2">
      <c r="A116" s="6" t="s">
        <v>20</v>
      </c>
      <c r="B116" s="50">
        <v>0</v>
      </c>
      <c r="C116" s="58">
        <v>0</v>
      </c>
      <c r="D116" s="58">
        <v>0</v>
      </c>
      <c r="E116" s="37">
        <v>0</v>
      </c>
      <c r="F116" s="50">
        <v>0</v>
      </c>
      <c r="G116" s="58">
        <v>0</v>
      </c>
      <c r="H116" s="58">
        <v>0</v>
      </c>
      <c r="I116" s="37">
        <v>0</v>
      </c>
      <c r="J116" s="50">
        <v>0</v>
      </c>
      <c r="K116" s="58">
        <v>0</v>
      </c>
      <c r="L116" s="58">
        <v>0</v>
      </c>
      <c r="M116" s="37">
        <v>0</v>
      </c>
      <c r="N116" s="50">
        <v>0</v>
      </c>
      <c r="O116" s="58">
        <v>0</v>
      </c>
      <c r="P116" s="58">
        <v>0</v>
      </c>
      <c r="Q116" s="37">
        <v>0</v>
      </c>
      <c r="R116" s="50">
        <v>0</v>
      </c>
      <c r="S116" s="58">
        <v>0</v>
      </c>
      <c r="T116" s="58">
        <v>0</v>
      </c>
      <c r="U116" s="37">
        <v>0</v>
      </c>
      <c r="V116" s="50">
        <v>0</v>
      </c>
      <c r="W116" s="58">
        <v>0</v>
      </c>
      <c r="X116" s="58">
        <v>0</v>
      </c>
      <c r="Y116" s="37">
        <v>0</v>
      </c>
      <c r="Z116" s="50">
        <v>0</v>
      </c>
      <c r="AA116" s="58">
        <v>0</v>
      </c>
      <c r="AB116" s="58">
        <v>0</v>
      </c>
      <c r="AC116" s="37">
        <v>0</v>
      </c>
      <c r="AD116" s="50">
        <v>0</v>
      </c>
      <c r="AE116" s="58">
        <v>0</v>
      </c>
      <c r="AF116" s="58">
        <v>0</v>
      </c>
      <c r="AG116" s="37">
        <v>0</v>
      </c>
      <c r="AH116" s="50">
        <v>0</v>
      </c>
      <c r="AI116" s="58">
        <v>0</v>
      </c>
      <c r="AJ116" s="58">
        <v>0</v>
      </c>
      <c r="AK116" s="37">
        <v>0</v>
      </c>
      <c r="AL116" s="50">
        <v>0</v>
      </c>
      <c r="AM116" s="58">
        <v>0</v>
      </c>
      <c r="AN116" s="58">
        <v>0</v>
      </c>
      <c r="AO116" s="37">
        <v>0</v>
      </c>
      <c r="AP116" s="50">
        <v>0</v>
      </c>
      <c r="AQ116" s="58">
        <v>0</v>
      </c>
      <c r="AR116" s="58">
        <v>0</v>
      </c>
      <c r="AS116" s="37">
        <v>0</v>
      </c>
      <c r="AT116" s="50">
        <v>0</v>
      </c>
      <c r="AU116" s="58">
        <v>0</v>
      </c>
      <c r="AV116" s="58">
        <v>0</v>
      </c>
      <c r="AW116" s="37">
        <v>0</v>
      </c>
      <c r="AX116" s="50">
        <v>0</v>
      </c>
      <c r="AY116" s="58">
        <v>0</v>
      </c>
      <c r="AZ116" s="58">
        <v>0</v>
      </c>
      <c r="BA116" s="37">
        <v>0</v>
      </c>
      <c r="BB116" s="50">
        <v>0</v>
      </c>
      <c r="BC116" s="58">
        <v>0</v>
      </c>
      <c r="BD116" s="58">
        <v>0</v>
      </c>
      <c r="BE116" s="37">
        <v>0</v>
      </c>
      <c r="BF116" s="50">
        <v>0</v>
      </c>
      <c r="BG116" s="58">
        <v>0</v>
      </c>
      <c r="BH116" s="58">
        <v>0</v>
      </c>
      <c r="BI116" s="37">
        <v>0</v>
      </c>
      <c r="BJ116" s="50">
        <v>0</v>
      </c>
      <c r="BK116" s="58">
        <v>0</v>
      </c>
      <c r="BL116" s="58">
        <v>0</v>
      </c>
      <c r="BM116" s="37">
        <v>0</v>
      </c>
      <c r="BN116" s="50">
        <v>0</v>
      </c>
      <c r="BO116" s="58">
        <v>0</v>
      </c>
      <c r="BP116" s="58">
        <v>0</v>
      </c>
      <c r="BQ116" s="37">
        <v>0</v>
      </c>
      <c r="BR116" s="50">
        <v>0</v>
      </c>
      <c r="BS116" s="58">
        <v>0</v>
      </c>
      <c r="BT116" s="58">
        <v>0</v>
      </c>
      <c r="BU116" s="37">
        <v>0</v>
      </c>
      <c r="BV116" s="50">
        <v>0</v>
      </c>
      <c r="BW116" s="58">
        <v>0</v>
      </c>
      <c r="BX116" s="58">
        <v>0</v>
      </c>
      <c r="BY116" s="37">
        <v>0</v>
      </c>
      <c r="BZ116" s="50">
        <v>0</v>
      </c>
      <c r="CA116" s="58">
        <v>0</v>
      </c>
      <c r="CB116" s="58">
        <v>0</v>
      </c>
      <c r="CC116" s="37">
        <v>0</v>
      </c>
      <c r="CD116" s="50">
        <v>0</v>
      </c>
      <c r="CE116" s="58">
        <v>0</v>
      </c>
      <c r="CF116" s="58">
        <v>0</v>
      </c>
      <c r="CG116" s="37">
        <v>0</v>
      </c>
      <c r="CH116" s="50">
        <v>0</v>
      </c>
      <c r="CI116" s="58">
        <v>0</v>
      </c>
      <c r="CJ116" s="58">
        <v>0</v>
      </c>
      <c r="CK116" s="37">
        <v>0</v>
      </c>
      <c r="CL116" s="50">
        <v>0</v>
      </c>
      <c r="CM116" s="58">
        <v>0</v>
      </c>
      <c r="CN116" s="58">
        <v>0</v>
      </c>
      <c r="CO116" s="37">
        <v>0</v>
      </c>
      <c r="CP116" s="50">
        <v>0</v>
      </c>
      <c r="CQ116" s="58">
        <v>0</v>
      </c>
      <c r="CR116" s="58">
        <v>0</v>
      </c>
      <c r="CS116" s="37">
        <v>0</v>
      </c>
      <c r="CT116" s="50">
        <v>0</v>
      </c>
      <c r="CU116" s="58">
        <v>0</v>
      </c>
      <c r="CV116" s="58">
        <v>0</v>
      </c>
      <c r="CW116" s="37">
        <v>0</v>
      </c>
      <c r="CX116" s="50">
        <v>0</v>
      </c>
      <c r="CY116" s="58">
        <v>0</v>
      </c>
      <c r="CZ116" s="58">
        <v>0</v>
      </c>
      <c r="DA116" s="37">
        <v>0</v>
      </c>
      <c r="DB116" s="50">
        <v>0</v>
      </c>
      <c r="DC116" s="58">
        <v>0</v>
      </c>
      <c r="DD116" s="58">
        <v>0</v>
      </c>
      <c r="DE116" s="37">
        <v>0</v>
      </c>
      <c r="DF116" s="50">
        <v>0</v>
      </c>
      <c r="DG116" s="58">
        <v>0</v>
      </c>
      <c r="DH116" s="58">
        <v>0</v>
      </c>
      <c r="DI116" s="70">
        <v>0</v>
      </c>
      <c r="DJ116" s="50">
        <v>0</v>
      </c>
      <c r="DK116" s="58">
        <v>0</v>
      </c>
      <c r="DL116" s="58">
        <v>0</v>
      </c>
      <c r="DM116" s="37">
        <v>0</v>
      </c>
      <c r="DN116" s="50">
        <v>0</v>
      </c>
      <c r="DO116" s="58">
        <v>0</v>
      </c>
      <c r="DP116" s="58">
        <v>0</v>
      </c>
      <c r="DQ116" s="37"/>
    </row>
    <row r="117" spans="1:121" x14ac:dyDescent="0.2">
      <c r="A117" s="6" t="s">
        <v>21</v>
      </c>
      <c r="B117" s="50">
        <v>0</v>
      </c>
      <c r="C117" s="58">
        <v>0</v>
      </c>
      <c r="D117" s="58">
        <v>0</v>
      </c>
      <c r="E117" s="37">
        <v>0</v>
      </c>
      <c r="F117" s="50">
        <v>0</v>
      </c>
      <c r="G117" s="58">
        <v>0</v>
      </c>
      <c r="H117" s="58">
        <v>0</v>
      </c>
      <c r="I117" s="37">
        <v>0</v>
      </c>
      <c r="J117" s="50">
        <v>0</v>
      </c>
      <c r="K117" s="58">
        <v>0</v>
      </c>
      <c r="L117" s="58">
        <v>0</v>
      </c>
      <c r="M117" s="37">
        <v>0</v>
      </c>
      <c r="N117" s="50">
        <v>0</v>
      </c>
      <c r="O117" s="58">
        <v>0</v>
      </c>
      <c r="P117" s="58">
        <v>0</v>
      </c>
      <c r="Q117" s="37">
        <v>0</v>
      </c>
      <c r="R117" s="50">
        <v>0</v>
      </c>
      <c r="S117" s="58">
        <v>0</v>
      </c>
      <c r="T117" s="58">
        <v>0</v>
      </c>
      <c r="U117" s="37">
        <v>0</v>
      </c>
      <c r="V117" s="50">
        <v>0</v>
      </c>
      <c r="W117" s="58">
        <v>0</v>
      </c>
      <c r="X117" s="58">
        <v>0</v>
      </c>
      <c r="Y117" s="37">
        <v>0</v>
      </c>
      <c r="Z117" s="50">
        <v>0</v>
      </c>
      <c r="AA117" s="58">
        <v>0</v>
      </c>
      <c r="AB117" s="58">
        <v>0</v>
      </c>
      <c r="AC117" s="37">
        <v>0</v>
      </c>
      <c r="AD117" s="50">
        <v>0</v>
      </c>
      <c r="AE117" s="58">
        <v>0</v>
      </c>
      <c r="AF117" s="58">
        <v>0</v>
      </c>
      <c r="AG117" s="37">
        <v>0</v>
      </c>
      <c r="AH117" s="50">
        <v>0</v>
      </c>
      <c r="AI117" s="58">
        <v>0</v>
      </c>
      <c r="AJ117" s="58">
        <v>0</v>
      </c>
      <c r="AK117" s="37">
        <v>0</v>
      </c>
      <c r="AL117" s="50">
        <v>0</v>
      </c>
      <c r="AM117" s="58">
        <v>0</v>
      </c>
      <c r="AN117" s="58">
        <v>0</v>
      </c>
      <c r="AO117" s="37">
        <v>0</v>
      </c>
      <c r="AP117" s="50">
        <v>0</v>
      </c>
      <c r="AQ117" s="58">
        <v>0</v>
      </c>
      <c r="AR117" s="58">
        <v>0</v>
      </c>
      <c r="AS117" s="37">
        <v>0</v>
      </c>
      <c r="AT117" s="50">
        <v>0</v>
      </c>
      <c r="AU117" s="58">
        <v>0</v>
      </c>
      <c r="AV117" s="58">
        <v>0</v>
      </c>
      <c r="AW117" s="37">
        <v>0</v>
      </c>
      <c r="AX117" s="50">
        <v>0</v>
      </c>
      <c r="AY117" s="58">
        <v>0</v>
      </c>
      <c r="AZ117" s="58">
        <v>0</v>
      </c>
      <c r="BA117" s="37">
        <v>0</v>
      </c>
      <c r="BB117" s="50">
        <v>0</v>
      </c>
      <c r="BC117" s="58">
        <v>0</v>
      </c>
      <c r="BD117" s="58">
        <v>0</v>
      </c>
      <c r="BE117" s="37">
        <v>0</v>
      </c>
      <c r="BF117" s="50">
        <v>0</v>
      </c>
      <c r="BG117" s="58">
        <v>0</v>
      </c>
      <c r="BH117" s="58">
        <v>0</v>
      </c>
      <c r="BI117" s="37">
        <v>0</v>
      </c>
      <c r="BJ117" s="50">
        <v>0</v>
      </c>
      <c r="BK117" s="58">
        <v>0</v>
      </c>
      <c r="BL117" s="58">
        <v>0</v>
      </c>
      <c r="BM117" s="37">
        <v>0</v>
      </c>
      <c r="BN117" s="50">
        <v>0</v>
      </c>
      <c r="BO117" s="58">
        <v>0</v>
      </c>
      <c r="BP117" s="58">
        <v>0</v>
      </c>
      <c r="BQ117" s="37">
        <v>0</v>
      </c>
      <c r="BR117" s="50">
        <v>0</v>
      </c>
      <c r="BS117" s="58">
        <v>0</v>
      </c>
      <c r="BT117" s="58">
        <v>0</v>
      </c>
      <c r="BU117" s="37">
        <v>0</v>
      </c>
      <c r="BV117" s="50">
        <v>0</v>
      </c>
      <c r="BW117" s="58">
        <v>0</v>
      </c>
      <c r="BX117" s="58">
        <v>0</v>
      </c>
      <c r="BY117" s="37">
        <v>0</v>
      </c>
      <c r="BZ117" s="50">
        <v>0</v>
      </c>
      <c r="CA117" s="58">
        <v>0</v>
      </c>
      <c r="CB117" s="58">
        <v>0</v>
      </c>
      <c r="CC117" s="37">
        <v>0</v>
      </c>
      <c r="CD117" s="50">
        <v>0</v>
      </c>
      <c r="CE117" s="58">
        <v>0</v>
      </c>
      <c r="CF117" s="58">
        <v>0</v>
      </c>
      <c r="CG117" s="37">
        <v>0</v>
      </c>
      <c r="CH117" s="50">
        <v>0</v>
      </c>
      <c r="CI117" s="58">
        <v>0</v>
      </c>
      <c r="CJ117" s="58">
        <v>0</v>
      </c>
      <c r="CK117" s="37">
        <v>0</v>
      </c>
      <c r="CL117" s="50">
        <v>0</v>
      </c>
      <c r="CM117" s="58">
        <v>0</v>
      </c>
      <c r="CN117" s="58">
        <v>0</v>
      </c>
      <c r="CO117" s="37">
        <v>0</v>
      </c>
      <c r="CP117" s="50">
        <v>0</v>
      </c>
      <c r="CQ117" s="58">
        <v>0</v>
      </c>
      <c r="CR117" s="58">
        <v>0</v>
      </c>
      <c r="CS117" s="37">
        <v>0</v>
      </c>
      <c r="CT117" s="50">
        <v>0</v>
      </c>
      <c r="CU117" s="58">
        <v>0</v>
      </c>
      <c r="CV117" s="58">
        <v>0</v>
      </c>
      <c r="CW117" s="37">
        <v>0</v>
      </c>
      <c r="CX117" s="50">
        <v>0</v>
      </c>
      <c r="CY117" s="58">
        <v>0</v>
      </c>
      <c r="CZ117" s="58">
        <v>0</v>
      </c>
      <c r="DA117" s="37">
        <v>0</v>
      </c>
      <c r="DB117" s="50">
        <v>0</v>
      </c>
      <c r="DC117" s="58">
        <v>0</v>
      </c>
      <c r="DD117" s="58">
        <v>0</v>
      </c>
      <c r="DE117" s="37">
        <v>0</v>
      </c>
      <c r="DF117" s="50">
        <v>0</v>
      </c>
      <c r="DG117" s="58">
        <v>0</v>
      </c>
      <c r="DH117" s="58">
        <v>0</v>
      </c>
      <c r="DI117" s="70">
        <v>0</v>
      </c>
      <c r="DJ117" s="50">
        <v>0</v>
      </c>
      <c r="DK117" s="58">
        <v>0</v>
      </c>
      <c r="DL117" s="58">
        <v>0</v>
      </c>
      <c r="DM117" s="37">
        <v>0</v>
      </c>
      <c r="DN117" s="50">
        <v>0</v>
      </c>
      <c r="DO117" s="58">
        <v>0</v>
      </c>
      <c r="DP117" s="58">
        <v>0</v>
      </c>
      <c r="DQ117" s="37"/>
    </row>
    <row r="118" spans="1:121" x14ac:dyDescent="0.2">
      <c r="A118" s="6" t="s">
        <v>23</v>
      </c>
      <c r="B118" s="50">
        <v>0</v>
      </c>
      <c r="C118" s="58">
        <v>0</v>
      </c>
      <c r="D118" s="58">
        <v>0</v>
      </c>
      <c r="E118" s="37">
        <v>0</v>
      </c>
      <c r="F118" s="50">
        <v>0</v>
      </c>
      <c r="G118" s="58">
        <v>0</v>
      </c>
      <c r="H118" s="58">
        <v>0</v>
      </c>
      <c r="I118" s="37">
        <v>0</v>
      </c>
      <c r="J118" s="50">
        <v>0</v>
      </c>
      <c r="K118" s="58">
        <v>0</v>
      </c>
      <c r="L118" s="58">
        <v>0</v>
      </c>
      <c r="M118" s="37">
        <v>0</v>
      </c>
      <c r="N118" s="50">
        <v>0</v>
      </c>
      <c r="O118" s="58">
        <v>0</v>
      </c>
      <c r="P118" s="58">
        <v>0</v>
      </c>
      <c r="Q118" s="37">
        <v>0</v>
      </c>
      <c r="R118" s="50">
        <v>0</v>
      </c>
      <c r="S118" s="58">
        <v>0</v>
      </c>
      <c r="T118" s="58">
        <v>0</v>
      </c>
      <c r="U118" s="37">
        <v>0</v>
      </c>
      <c r="V118" s="50">
        <v>0</v>
      </c>
      <c r="W118" s="58">
        <v>0</v>
      </c>
      <c r="X118" s="58">
        <v>0</v>
      </c>
      <c r="Y118" s="37">
        <v>0</v>
      </c>
      <c r="Z118" s="50">
        <v>0</v>
      </c>
      <c r="AA118" s="58">
        <v>0</v>
      </c>
      <c r="AB118" s="58">
        <v>0</v>
      </c>
      <c r="AC118" s="37">
        <v>0</v>
      </c>
      <c r="AD118" s="50">
        <v>0</v>
      </c>
      <c r="AE118" s="58">
        <v>0</v>
      </c>
      <c r="AF118" s="58">
        <v>0</v>
      </c>
      <c r="AG118" s="37">
        <v>0</v>
      </c>
      <c r="AH118" s="50">
        <v>0</v>
      </c>
      <c r="AI118" s="58">
        <v>0</v>
      </c>
      <c r="AJ118" s="58">
        <v>0</v>
      </c>
      <c r="AK118" s="37">
        <v>0</v>
      </c>
      <c r="AL118" s="50">
        <v>0</v>
      </c>
      <c r="AM118" s="58">
        <v>0</v>
      </c>
      <c r="AN118" s="58">
        <v>0</v>
      </c>
      <c r="AO118" s="37">
        <v>0</v>
      </c>
      <c r="AP118" s="50">
        <v>0</v>
      </c>
      <c r="AQ118" s="58">
        <v>0</v>
      </c>
      <c r="AR118" s="58">
        <v>0</v>
      </c>
      <c r="AS118" s="37">
        <v>0</v>
      </c>
      <c r="AT118" s="50">
        <v>0</v>
      </c>
      <c r="AU118" s="58">
        <v>0</v>
      </c>
      <c r="AV118" s="58">
        <v>0</v>
      </c>
      <c r="AW118" s="37">
        <v>0</v>
      </c>
      <c r="AX118" s="50">
        <v>0</v>
      </c>
      <c r="AY118" s="58">
        <v>0</v>
      </c>
      <c r="AZ118" s="58">
        <v>0</v>
      </c>
      <c r="BA118" s="37">
        <v>0</v>
      </c>
      <c r="BB118" s="50">
        <v>0</v>
      </c>
      <c r="BC118" s="58">
        <v>0</v>
      </c>
      <c r="BD118" s="58">
        <v>0</v>
      </c>
      <c r="BE118" s="37">
        <v>0</v>
      </c>
      <c r="BF118" s="50">
        <v>0</v>
      </c>
      <c r="BG118" s="58">
        <v>0</v>
      </c>
      <c r="BH118" s="58">
        <v>0</v>
      </c>
      <c r="BI118" s="37">
        <v>0</v>
      </c>
      <c r="BJ118" s="50">
        <v>0</v>
      </c>
      <c r="BK118" s="58">
        <v>0</v>
      </c>
      <c r="BL118" s="58">
        <v>0</v>
      </c>
      <c r="BM118" s="37">
        <v>0</v>
      </c>
      <c r="BN118" s="50">
        <v>0</v>
      </c>
      <c r="BO118" s="58">
        <v>0</v>
      </c>
      <c r="BP118" s="58">
        <v>0</v>
      </c>
      <c r="BQ118" s="37">
        <v>0</v>
      </c>
      <c r="BR118" s="50">
        <v>0</v>
      </c>
      <c r="BS118" s="58">
        <v>0</v>
      </c>
      <c r="BT118" s="58">
        <v>0</v>
      </c>
      <c r="BU118" s="37">
        <v>0</v>
      </c>
      <c r="BV118" s="50">
        <v>0</v>
      </c>
      <c r="BW118" s="58">
        <v>0</v>
      </c>
      <c r="BX118" s="58">
        <v>0</v>
      </c>
      <c r="BY118" s="37">
        <v>0</v>
      </c>
      <c r="BZ118" s="50">
        <v>0</v>
      </c>
      <c r="CA118" s="58">
        <v>0</v>
      </c>
      <c r="CB118" s="58">
        <v>0</v>
      </c>
      <c r="CC118" s="37">
        <v>0</v>
      </c>
      <c r="CD118" s="50">
        <v>0</v>
      </c>
      <c r="CE118" s="58">
        <v>0</v>
      </c>
      <c r="CF118" s="58">
        <v>1</v>
      </c>
      <c r="CG118" s="37">
        <v>1</v>
      </c>
      <c r="CH118" s="50">
        <v>1</v>
      </c>
      <c r="CI118" s="58">
        <v>1</v>
      </c>
      <c r="CJ118" s="58">
        <v>1</v>
      </c>
      <c r="CK118" s="37">
        <v>1</v>
      </c>
      <c r="CL118" s="50">
        <v>0</v>
      </c>
      <c r="CM118" s="58">
        <v>0</v>
      </c>
      <c r="CN118" s="58">
        <v>0</v>
      </c>
      <c r="CO118" s="37">
        <v>0</v>
      </c>
      <c r="CP118" s="50">
        <v>0</v>
      </c>
      <c r="CQ118" s="58">
        <v>0</v>
      </c>
      <c r="CR118" s="58">
        <v>0</v>
      </c>
      <c r="CS118" s="37">
        <v>1</v>
      </c>
      <c r="CT118" s="50">
        <v>1</v>
      </c>
      <c r="CU118" s="58">
        <v>0</v>
      </c>
      <c r="CV118" s="58">
        <v>0</v>
      </c>
      <c r="CW118" s="37">
        <v>0</v>
      </c>
      <c r="CX118" s="50">
        <v>0</v>
      </c>
      <c r="CY118" s="58">
        <v>0</v>
      </c>
      <c r="CZ118" s="58">
        <v>0</v>
      </c>
      <c r="DA118" s="37">
        <v>1</v>
      </c>
      <c r="DB118" s="50">
        <v>1</v>
      </c>
      <c r="DC118" s="58">
        <v>0</v>
      </c>
      <c r="DD118" s="58">
        <v>0</v>
      </c>
      <c r="DE118" s="37">
        <v>0</v>
      </c>
      <c r="DF118" s="50">
        <v>0</v>
      </c>
      <c r="DG118" s="58">
        <v>0</v>
      </c>
      <c r="DH118" s="58">
        <v>0</v>
      </c>
      <c r="DI118" s="70">
        <v>0</v>
      </c>
      <c r="DJ118" s="50">
        <v>0</v>
      </c>
      <c r="DK118" s="58">
        <v>0</v>
      </c>
      <c r="DL118" s="58">
        <v>0</v>
      </c>
      <c r="DM118" s="37">
        <v>0</v>
      </c>
      <c r="DN118" s="50">
        <v>0</v>
      </c>
      <c r="DO118" s="58">
        <v>0</v>
      </c>
      <c r="DP118" s="58">
        <v>0</v>
      </c>
      <c r="DQ118" s="37"/>
    </row>
    <row r="119" spans="1:121" x14ac:dyDescent="0.2">
      <c r="A119" s="6" t="s">
        <v>24</v>
      </c>
      <c r="B119" s="50">
        <v>0</v>
      </c>
      <c r="C119" s="58">
        <v>0</v>
      </c>
      <c r="D119" s="58">
        <v>0</v>
      </c>
      <c r="E119" s="37">
        <v>0</v>
      </c>
      <c r="F119" s="50">
        <v>0</v>
      </c>
      <c r="G119" s="58">
        <v>0</v>
      </c>
      <c r="H119" s="58">
        <v>0</v>
      </c>
      <c r="I119" s="37">
        <v>0</v>
      </c>
      <c r="J119" s="50">
        <v>0</v>
      </c>
      <c r="K119" s="58">
        <v>0</v>
      </c>
      <c r="L119" s="58">
        <v>0</v>
      </c>
      <c r="M119" s="37">
        <v>0</v>
      </c>
      <c r="N119" s="50">
        <v>0</v>
      </c>
      <c r="O119" s="58">
        <v>0</v>
      </c>
      <c r="P119" s="58">
        <v>0</v>
      </c>
      <c r="Q119" s="37">
        <v>0</v>
      </c>
      <c r="R119" s="50">
        <v>0</v>
      </c>
      <c r="S119" s="58">
        <v>0</v>
      </c>
      <c r="T119" s="58">
        <v>0</v>
      </c>
      <c r="U119" s="37">
        <v>0</v>
      </c>
      <c r="V119" s="50">
        <v>0</v>
      </c>
      <c r="W119" s="58">
        <v>0</v>
      </c>
      <c r="X119" s="58">
        <v>0</v>
      </c>
      <c r="Y119" s="37">
        <v>0</v>
      </c>
      <c r="Z119" s="50">
        <v>0</v>
      </c>
      <c r="AA119" s="58">
        <v>0</v>
      </c>
      <c r="AB119" s="58">
        <v>0</v>
      </c>
      <c r="AC119" s="37">
        <v>0</v>
      </c>
      <c r="AD119" s="50">
        <v>0</v>
      </c>
      <c r="AE119" s="58">
        <v>0</v>
      </c>
      <c r="AF119" s="58">
        <v>0</v>
      </c>
      <c r="AG119" s="37">
        <v>0</v>
      </c>
      <c r="AH119" s="50">
        <v>0</v>
      </c>
      <c r="AI119" s="58">
        <v>0</v>
      </c>
      <c r="AJ119" s="58">
        <v>0</v>
      </c>
      <c r="AK119" s="37">
        <v>0</v>
      </c>
      <c r="AL119" s="50">
        <v>0</v>
      </c>
      <c r="AM119" s="58">
        <v>0</v>
      </c>
      <c r="AN119" s="58">
        <v>0</v>
      </c>
      <c r="AO119" s="37">
        <v>0</v>
      </c>
      <c r="AP119" s="50">
        <v>0</v>
      </c>
      <c r="AQ119" s="58">
        <v>0</v>
      </c>
      <c r="AR119" s="58">
        <v>0</v>
      </c>
      <c r="AS119" s="37">
        <v>0</v>
      </c>
      <c r="AT119" s="50">
        <v>0</v>
      </c>
      <c r="AU119" s="58">
        <v>0</v>
      </c>
      <c r="AV119" s="58">
        <v>0</v>
      </c>
      <c r="AW119" s="37">
        <v>0</v>
      </c>
      <c r="AX119" s="50">
        <v>0</v>
      </c>
      <c r="AY119" s="58">
        <v>0</v>
      </c>
      <c r="AZ119" s="58">
        <v>0</v>
      </c>
      <c r="BA119" s="37">
        <v>0</v>
      </c>
      <c r="BB119" s="50">
        <v>0</v>
      </c>
      <c r="BC119" s="58">
        <v>0</v>
      </c>
      <c r="BD119" s="58">
        <v>0</v>
      </c>
      <c r="BE119" s="37">
        <v>0</v>
      </c>
      <c r="BF119" s="50">
        <v>0</v>
      </c>
      <c r="BG119" s="58">
        <v>0</v>
      </c>
      <c r="BH119" s="58">
        <v>0</v>
      </c>
      <c r="BI119" s="37">
        <v>0</v>
      </c>
      <c r="BJ119" s="50">
        <v>0</v>
      </c>
      <c r="BK119" s="58">
        <v>1</v>
      </c>
      <c r="BL119" s="58">
        <v>1</v>
      </c>
      <c r="BM119" s="37">
        <v>0</v>
      </c>
      <c r="BN119" s="50">
        <v>0</v>
      </c>
      <c r="BO119" s="58">
        <v>2</v>
      </c>
      <c r="BP119" s="58">
        <v>1</v>
      </c>
      <c r="BQ119" s="37">
        <v>0</v>
      </c>
      <c r="BR119" s="50">
        <v>0</v>
      </c>
      <c r="BS119" s="58">
        <v>3</v>
      </c>
      <c r="BT119" s="58">
        <v>3</v>
      </c>
      <c r="BU119" s="37">
        <v>1</v>
      </c>
      <c r="BV119" s="50">
        <v>0</v>
      </c>
      <c r="BW119" s="58">
        <v>1</v>
      </c>
      <c r="BX119" s="58">
        <v>0</v>
      </c>
      <c r="BY119" s="37">
        <v>0</v>
      </c>
      <c r="BZ119" s="50">
        <v>0</v>
      </c>
      <c r="CA119" s="58">
        <v>1</v>
      </c>
      <c r="CB119" s="58">
        <v>1</v>
      </c>
      <c r="CC119" s="37">
        <v>0</v>
      </c>
      <c r="CD119" s="50">
        <v>0</v>
      </c>
      <c r="CE119" s="58">
        <v>2</v>
      </c>
      <c r="CF119" s="58">
        <v>2</v>
      </c>
      <c r="CG119" s="37">
        <v>1</v>
      </c>
      <c r="CH119" s="50">
        <v>1</v>
      </c>
      <c r="CI119" s="58">
        <v>2</v>
      </c>
      <c r="CJ119" s="58">
        <v>2</v>
      </c>
      <c r="CK119" s="37">
        <v>2</v>
      </c>
      <c r="CL119" s="50">
        <v>1</v>
      </c>
      <c r="CM119" s="58">
        <v>4</v>
      </c>
      <c r="CN119" s="58">
        <v>4</v>
      </c>
      <c r="CO119" s="37">
        <v>2</v>
      </c>
      <c r="CP119" s="50">
        <v>2</v>
      </c>
      <c r="CQ119" s="58">
        <v>3</v>
      </c>
      <c r="CR119" s="58">
        <v>3</v>
      </c>
      <c r="CS119" s="37">
        <v>1</v>
      </c>
      <c r="CT119" s="50">
        <v>1</v>
      </c>
      <c r="CU119" s="58">
        <v>3</v>
      </c>
      <c r="CV119" s="58">
        <v>2</v>
      </c>
      <c r="CW119" s="37">
        <v>1</v>
      </c>
      <c r="CX119" s="50">
        <v>1</v>
      </c>
      <c r="CY119" s="58">
        <v>2</v>
      </c>
      <c r="CZ119" s="58">
        <v>2</v>
      </c>
      <c r="DA119" s="37">
        <v>1</v>
      </c>
      <c r="DB119" s="50">
        <v>1</v>
      </c>
      <c r="DC119" s="58">
        <v>2</v>
      </c>
      <c r="DD119" s="58">
        <v>2</v>
      </c>
      <c r="DE119" s="37">
        <v>2</v>
      </c>
      <c r="DF119" s="50">
        <v>1</v>
      </c>
      <c r="DG119" s="58">
        <v>1</v>
      </c>
      <c r="DH119" s="58">
        <v>1</v>
      </c>
      <c r="DI119" s="70">
        <v>1</v>
      </c>
      <c r="DJ119" s="50">
        <v>2.7035149139999999</v>
      </c>
      <c r="DK119" s="58">
        <v>2.689757942</v>
      </c>
      <c r="DL119" s="58">
        <v>2.7307098590000001</v>
      </c>
      <c r="DM119" s="37">
        <v>1.8389480309999999</v>
      </c>
      <c r="DN119" s="50">
        <v>1.814670762</v>
      </c>
      <c r="DO119" s="58">
        <v>1.839980969</v>
      </c>
      <c r="DP119" s="58">
        <v>1.839715685</v>
      </c>
      <c r="DQ119" s="37"/>
    </row>
    <row r="120" spans="1:121" x14ac:dyDescent="0.2">
      <c r="A120" s="6" t="s">
        <v>25</v>
      </c>
      <c r="B120" s="50">
        <v>0</v>
      </c>
      <c r="C120" s="58">
        <v>0</v>
      </c>
      <c r="D120" s="58">
        <v>0</v>
      </c>
      <c r="E120" s="37">
        <v>0</v>
      </c>
      <c r="F120" s="50">
        <v>0</v>
      </c>
      <c r="G120" s="58">
        <v>0</v>
      </c>
      <c r="H120" s="58">
        <v>0</v>
      </c>
      <c r="I120" s="37">
        <v>0</v>
      </c>
      <c r="J120" s="50">
        <v>0</v>
      </c>
      <c r="K120" s="58">
        <v>0</v>
      </c>
      <c r="L120" s="58">
        <v>0</v>
      </c>
      <c r="M120" s="37">
        <v>0</v>
      </c>
      <c r="N120" s="50">
        <v>0</v>
      </c>
      <c r="O120" s="58">
        <v>0.94065668800000002</v>
      </c>
      <c r="P120" s="58">
        <v>0.94021514699999997</v>
      </c>
      <c r="Q120" s="37">
        <v>2.821142746</v>
      </c>
      <c r="R120" s="50">
        <v>2.821142746</v>
      </c>
      <c r="S120" s="58">
        <v>1.881223445</v>
      </c>
      <c r="T120" s="58">
        <v>2.8104687940000002</v>
      </c>
      <c r="U120" s="37">
        <v>0.94038502999999996</v>
      </c>
      <c r="V120" s="50">
        <v>0.93922739200000005</v>
      </c>
      <c r="W120" s="58">
        <v>2.8190714990000001</v>
      </c>
      <c r="X120" s="58">
        <v>3.7224405620000001</v>
      </c>
      <c r="Y120" s="37">
        <v>2.7862113630000001</v>
      </c>
      <c r="Z120" s="50">
        <v>1.8892677840000001</v>
      </c>
      <c r="AA120" s="58">
        <v>1.887517946</v>
      </c>
      <c r="AB120" s="58">
        <v>1.8741653979999999</v>
      </c>
      <c r="AC120" s="37">
        <v>0.93097610399999997</v>
      </c>
      <c r="AD120" s="50">
        <v>0.93480607199999999</v>
      </c>
      <c r="AE120" s="58">
        <v>1.8481336429999999</v>
      </c>
      <c r="AF120" s="58">
        <v>1.8508023410000001</v>
      </c>
      <c r="AG120" s="37">
        <v>0.93295459999999997</v>
      </c>
      <c r="AH120" s="50">
        <v>0.93608143399999999</v>
      </c>
      <c r="AI120" s="58">
        <v>5.6302119980000001</v>
      </c>
      <c r="AJ120" s="58">
        <v>5.3280784859999999</v>
      </c>
      <c r="AK120" s="37">
        <v>0.88287779</v>
      </c>
      <c r="AL120" s="50">
        <v>0.87775216599999994</v>
      </c>
      <c r="AM120" s="58">
        <v>1.68923406</v>
      </c>
      <c r="AN120" s="58">
        <v>1.6419700349999999</v>
      </c>
      <c r="AO120" s="37">
        <v>0</v>
      </c>
      <c r="AP120" s="50">
        <v>0</v>
      </c>
      <c r="AQ120" s="58">
        <v>1.6319012289999999</v>
      </c>
      <c r="AR120" s="58">
        <v>1.678666845</v>
      </c>
      <c r="AS120" s="37">
        <v>0</v>
      </c>
      <c r="AT120" s="50">
        <v>0</v>
      </c>
      <c r="AU120" s="58">
        <v>0</v>
      </c>
      <c r="AV120" s="58">
        <v>0</v>
      </c>
      <c r="AW120" s="37">
        <v>0</v>
      </c>
      <c r="AX120" s="50">
        <v>0</v>
      </c>
      <c r="AY120" s="58">
        <v>0</v>
      </c>
      <c r="AZ120" s="58">
        <v>0</v>
      </c>
      <c r="BA120" s="37">
        <v>0</v>
      </c>
      <c r="BB120" s="50">
        <v>0</v>
      </c>
      <c r="BC120" s="58">
        <v>0</v>
      </c>
      <c r="BD120" s="58">
        <v>0</v>
      </c>
      <c r="BE120" s="37">
        <v>0</v>
      </c>
      <c r="BF120" s="50">
        <v>0</v>
      </c>
      <c r="BG120" s="58">
        <v>0.85002016899999999</v>
      </c>
      <c r="BH120" s="58">
        <v>0.84675468899999995</v>
      </c>
      <c r="BI120" s="37">
        <v>1.6877705380000001</v>
      </c>
      <c r="BJ120" s="50">
        <v>2</v>
      </c>
      <c r="BK120" s="58">
        <v>2</v>
      </c>
      <c r="BL120" s="58">
        <v>2</v>
      </c>
      <c r="BM120" s="37">
        <v>0</v>
      </c>
      <c r="BN120" s="50">
        <v>0</v>
      </c>
      <c r="BO120" s="58">
        <v>3</v>
      </c>
      <c r="BP120" s="58">
        <v>3</v>
      </c>
      <c r="BQ120" s="37">
        <v>0</v>
      </c>
      <c r="BR120" s="50">
        <v>0</v>
      </c>
      <c r="BS120" s="58">
        <v>2</v>
      </c>
      <c r="BT120" s="58">
        <v>2</v>
      </c>
      <c r="BU120" s="37">
        <v>0</v>
      </c>
      <c r="BV120" s="50">
        <v>0</v>
      </c>
      <c r="BW120" s="58">
        <v>2</v>
      </c>
      <c r="BX120" s="58">
        <v>3</v>
      </c>
      <c r="BY120" s="37">
        <v>0</v>
      </c>
      <c r="BZ120" s="50">
        <v>1</v>
      </c>
      <c r="CA120" s="58">
        <v>4</v>
      </c>
      <c r="CB120" s="58">
        <v>4</v>
      </c>
      <c r="CC120" s="37">
        <v>1</v>
      </c>
      <c r="CD120" s="50">
        <v>1</v>
      </c>
      <c r="CE120" s="58">
        <v>4</v>
      </c>
      <c r="CF120" s="58">
        <v>5</v>
      </c>
      <c r="CG120" s="37">
        <v>1</v>
      </c>
      <c r="CH120" s="50">
        <v>1</v>
      </c>
      <c r="CI120" s="58">
        <v>5</v>
      </c>
      <c r="CJ120" s="58">
        <v>5</v>
      </c>
      <c r="CK120" s="37">
        <v>2</v>
      </c>
      <c r="CL120" s="50">
        <v>2</v>
      </c>
      <c r="CM120" s="58">
        <v>8</v>
      </c>
      <c r="CN120" s="58">
        <v>7</v>
      </c>
      <c r="CO120" s="37">
        <v>1</v>
      </c>
      <c r="CP120" s="50">
        <v>1</v>
      </c>
      <c r="CQ120" s="58">
        <v>9</v>
      </c>
      <c r="CR120" s="58">
        <v>9</v>
      </c>
      <c r="CS120" s="37">
        <v>1</v>
      </c>
      <c r="CT120" s="50">
        <v>1</v>
      </c>
      <c r="CU120" s="58">
        <v>9</v>
      </c>
      <c r="CV120" s="58">
        <v>9</v>
      </c>
      <c r="CW120" s="37">
        <v>2</v>
      </c>
      <c r="CX120" s="50">
        <v>2</v>
      </c>
      <c r="CY120" s="58">
        <v>10</v>
      </c>
      <c r="CZ120" s="58">
        <v>10</v>
      </c>
      <c r="DA120" s="37">
        <v>1</v>
      </c>
      <c r="DB120" s="50">
        <v>3</v>
      </c>
      <c r="DC120" s="58">
        <v>10</v>
      </c>
      <c r="DD120" s="58">
        <v>10</v>
      </c>
      <c r="DE120" s="37">
        <v>1</v>
      </c>
      <c r="DF120" s="50">
        <v>2</v>
      </c>
      <c r="DG120" s="58">
        <v>10</v>
      </c>
      <c r="DH120" s="58">
        <v>10</v>
      </c>
      <c r="DI120" s="70">
        <v>2</v>
      </c>
      <c r="DJ120" s="50">
        <v>4.48777939</v>
      </c>
      <c r="DK120" s="58">
        <v>10.96802873</v>
      </c>
      <c r="DL120" s="58">
        <v>11.008945349999999</v>
      </c>
      <c r="DM120" s="37">
        <v>2.5104663409999999</v>
      </c>
      <c r="DN120" s="50">
        <v>2.5212966149999998</v>
      </c>
      <c r="DO120" s="58">
        <v>8.9653456420000008</v>
      </c>
      <c r="DP120" s="58">
        <v>10.80439855</v>
      </c>
      <c r="DQ120" s="37"/>
    </row>
    <row r="121" spans="1:121" x14ac:dyDescent="0.2">
      <c r="A121" s="6" t="s">
        <v>26</v>
      </c>
      <c r="B121" s="50">
        <v>3.8084129369999999</v>
      </c>
      <c r="C121" s="58">
        <v>3.806076536</v>
      </c>
      <c r="D121" s="58">
        <v>3.8056953249999999</v>
      </c>
      <c r="E121" s="37">
        <v>3.8024545079999998</v>
      </c>
      <c r="F121" s="50">
        <v>0.94636992200000003</v>
      </c>
      <c r="G121" s="58">
        <v>0.94516335299999998</v>
      </c>
      <c r="H121" s="58">
        <v>0.94481156099999997</v>
      </c>
      <c r="I121" s="37">
        <v>0.94455799600000001</v>
      </c>
      <c r="J121" s="50">
        <v>3.7924655710000001</v>
      </c>
      <c r="K121" s="58">
        <v>3.7915903210000002</v>
      </c>
      <c r="L121" s="58">
        <v>4.7389963130000003</v>
      </c>
      <c r="M121" s="37">
        <v>5.6788701530000001</v>
      </c>
      <c r="N121" s="50">
        <v>5.6996533469999999</v>
      </c>
      <c r="O121" s="58">
        <v>4.7404538269999996</v>
      </c>
      <c r="P121" s="58">
        <v>4.7530377130000003</v>
      </c>
      <c r="Q121" s="37">
        <v>4.7145408089999998</v>
      </c>
      <c r="R121" s="50">
        <v>5.6414767699999997</v>
      </c>
      <c r="S121" s="58">
        <v>5.6531988489999998</v>
      </c>
      <c r="T121" s="58">
        <v>5.6579768880000003</v>
      </c>
      <c r="U121" s="37">
        <v>4.723639747</v>
      </c>
      <c r="V121" s="50">
        <v>5.6253709389999997</v>
      </c>
      <c r="W121" s="58">
        <v>5.6761178179999998</v>
      </c>
      <c r="X121" s="58">
        <v>5.6598542729999997</v>
      </c>
      <c r="Y121" s="37">
        <v>5.6565341240000002</v>
      </c>
      <c r="Z121" s="50">
        <v>5.6741420360000001</v>
      </c>
      <c r="AA121" s="58">
        <v>5.6603588870000001</v>
      </c>
      <c r="AB121" s="58">
        <v>5.6207889160000004</v>
      </c>
      <c r="AC121" s="37">
        <v>5.6416611029999997</v>
      </c>
      <c r="AD121" s="50">
        <v>4.6392830959999998</v>
      </c>
      <c r="AE121" s="58">
        <v>7.3196793790000001</v>
      </c>
      <c r="AF121" s="58">
        <v>7.3725757889999999</v>
      </c>
      <c r="AG121" s="37">
        <v>0.96541242800000004</v>
      </c>
      <c r="AH121" s="50">
        <v>4.6167413269999997</v>
      </c>
      <c r="AI121" s="58">
        <v>2.8407044259999998</v>
      </c>
      <c r="AJ121" s="58">
        <v>2.7015601629999999</v>
      </c>
      <c r="AK121" s="37">
        <v>0.89264776999999995</v>
      </c>
      <c r="AL121" s="50">
        <v>2.7050397519999998</v>
      </c>
      <c r="AM121" s="58">
        <v>2.5633686349999998</v>
      </c>
      <c r="AN121" s="58">
        <v>1.648746576</v>
      </c>
      <c r="AO121" s="37">
        <v>0</v>
      </c>
      <c r="AP121" s="50">
        <v>0</v>
      </c>
      <c r="AQ121" s="58">
        <v>2.575175395</v>
      </c>
      <c r="AR121" s="58">
        <v>2.6315197979999998</v>
      </c>
      <c r="AS121" s="37">
        <v>0</v>
      </c>
      <c r="AT121" s="50">
        <v>0.89240416199999995</v>
      </c>
      <c r="AU121" s="58">
        <v>0.90227059399999998</v>
      </c>
      <c r="AV121" s="58">
        <v>0.941194211</v>
      </c>
      <c r="AW121" s="37">
        <v>0</v>
      </c>
      <c r="AX121" s="50">
        <v>3.4882700679999998</v>
      </c>
      <c r="AY121" s="58">
        <v>3.558966538</v>
      </c>
      <c r="AZ121" s="58">
        <v>3.5831536609999999</v>
      </c>
      <c r="BA121" s="37">
        <v>0</v>
      </c>
      <c r="BB121" s="50">
        <v>0.91327183199999995</v>
      </c>
      <c r="BC121" s="58">
        <v>1.716831139</v>
      </c>
      <c r="BD121" s="58">
        <v>1.6798993929999999</v>
      </c>
      <c r="BE121" s="37">
        <v>0</v>
      </c>
      <c r="BF121" s="50">
        <v>2.4539169900000002</v>
      </c>
      <c r="BG121" s="58">
        <v>4.1674190849999997</v>
      </c>
      <c r="BH121" s="58">
        <v>4.0278344390000003</v>
      </c>
      <c r="BI121" s="37">
        <v>2.3127276879999998</v>
      </c>
      <c r="BJ121" s="50">
        <v>5</v>
      </c>
      <c r="BK121" s="58">
        <v>6</v>
      </c>
      <c r="BL121" s="58">
        <v>6</v>
      </c>
      <c r="BM121" s="37">
        <v>5</v>
      </c>
      <c r="BN121" s="50">
        <v>2</v>
      </c>
      <c r="BO121" s="58">
        <v>6</v>
      </c>
      <c r="BP121" s="58">
        <v>7</v>
      </c>
      <c r="BQ121" s="37">
        <v>7</v>
      </c>
      <c r="BR121" s="50">
        <v>2</v>
      </c>
      <c r="BS121" s="58">
        <v>6</v>
      </c>
      <c r="BT121" s="58">
        <v>6</v>
      </c>
      <c r="BU121" s="37">
        <v>2</v>
      </c>
      <c r="BV121" s="50">
        <v>4</v>
      </c>
      <c r="BW121" s="58">
        <v>10</v>
      </c>
      <c r="BX121" s="58">
        <v>8</v>
      </c>
      <c r="BY121" s="37">
        <v>6</v>
      </c>
      <c r="BZ121" s="50">
        <v>3</v>
      </c>
      <c r="CA121" s="58">
        <v>6</v>
      </c>
      <c r="CB121" s="58">
        <v>6</v>
      </c>
      <c r="CC121" s="37">
        <v>7</v>
      </c>
      <c r="CD121" s="50">
        <v>6</v>
      </c>
      <c r="CE121" s="58">
        <v>8</v>
      </c>
      <c r="CF121" s="58">
        <v>8</v>
      </c>
      <c r="CG121" s="37">
        <v>2</v>
      </c>
      <c r="CH121" s="50">
        <v>8</v>
      </c>
      <c r="CI121" s="58">
        <v>10</v>
      </c>
      <c r="CJ121" s="58">
        <v>10</v>
      </c>
      <c r="CK121" s="37">
        <v>1</v>
      </c>
      <c r="CL121" s="50">
        <v>7</v>
      </c>
      <c r="CM121" s="58">
        <v>12</v>
      </c>
      <c r="CN121" s="58">
        <v>10</v>
      </c>
      <c r="CO121" s="37">
        <v>6</v>
      </c>
      <c r="CP121" s="50">
        <v>8</v>
      </c>
      <c r="CQ121" s="58">
        <v>14</v>
      </c>
      <c r="CR121" s="58">
        <v>14</v>
      </c>
      <c r="CS121" s="37">
        <v>12</v>
      </c>
      <c r="CT121" s="50">
        <v>8</v>
      </c>
      <c r="CU121" s="58">
        <v>15</v>
      </c>
      <c r="CV121" s="58">
        <v>16</v>
      </c>
      <c r="CW121" s="37">
        <v>7</v>
      </c>
      <c r="CX121" s="50">
        <v>14</v>
      </c>
      <c r="CY121" s="58">
        <v>16</v>
      </c>
      <c r="CZ121" s="58">
        <v>15</v>
      </c>
      <c r="DA121" s="37">
        <v>9</v>
      </c>
      <c r="DB121" s="50">
        <v>17</v>
      </c>
      <c r="DC121" s="58">
        <v>21</v>
      </c>
      <c r="DD121" s="58">
        <v>21</v>
      </c>
      <c r="DE121" s="37">
        <v>19</v>
      </c>
      <c r="DF121" s="50">
        <v>20</v>
      </c>
      <c r="DG121" s="58">
        <v>21</v>
      </c>
      <c r="DH121" s="58">
        <v>19</v>
      </c>
      <c r="DI121" s="70">
        <v>15</v>
      </c>
      <c r="DJ121" s="50">
        <v>22.778437499999999</v>
      </c>
      <c r="DK121" s="58">
        <v>23.644277769999999</v>
      </c>
      <c r="DL121" s="58">
        <v>21.150762010000001</v>
      </c>
      <c r="DM121" s="37">
        <v>20.41312945</v>
      </c>
      <c r="DN121" s="50">
        <v>22.082492909999999</v>
      </c>
      <c r="DO121" s="58">
        <v>22.254998709999999</v>
      </c>
      <c r="DP121" s="58">
        <v>22.30454494</v>
      </c>
      <c r="DQ121" s="37"/>
    </row>
    <row r="122" spans="1:121" x14ac:dyDescent="0.2">
      <c r="A122" s="6" t="s">
        <v>27</v>
      </c>
      <c r="B122" s="50">
        <v>0</v>
      </c>
      <c r="C122" s="58">
        <v>0</v>
      </c>
      <c r="D122" s="58">
        <v>0</v>
      </c>
      <c r="E122" s="37">
        <v>0</v>
      </c>
      <c r="F122" s="50">
        <v>0</v>
      </c>
      <c r="G122" s="58">
        <v>0</v>
      </c>
      <c r="H122" s="58">
        <v>0</v>
      </c>
      <c r="I122" s="37">
        <v>0</v>
      </c>
      <c r="J122" s="50">
        <v>0</v>
      </c>
      <c r="K122" s="58">
        <v>0</v>
      </c>
      <c r="L122" s="58">
        <v>0</v>
      </c>
      <c r="M122" s="37">
        <v>0</v>
      </c>
      <c r="N122" s="50">
        <v>0</v>
      </c>
      <c r="O122" s="58">
        <v>0</v>
      </c>
      <c r="P122" s="58">
        <v>0</v>
      </c>
      <c r="Q122" s="37">
        <v>0</v>
      </c>
      <c r="R122" s="50">
        <v>0</v>
      </c>
      <c r="S122" s="58">
        <v>0</v>
      </c>
      <c r="T122" s="58">
        <v>0</v>
      </c>
      <c r="U122" s="37">
        <v>0</v>
      </c>
      <c r="V122" s="50">
        <v>0</v>
      </c>
      <c r="W122" s="58">
        <v>0</v>
      </c>
      <c r="X122" s="58">
        <v>0</v>
      </c>
      <c r="Y122" s="37">
        <v>0</v>
      </c>
      <c r="Z122" s="50">
        <v>0</v>
      </c>
      <c r="AA122" s="58">
        <v>0</v>
      </c>
      <c r="AB122" s="58">
        <v>0</v>
      </c>
      <c r="AC122" s="37">
        <v>0</v>
      </c>
      <c r="AD122" s="50">
        <v>0</v>
      </c>
      <c r="AE122" s="58">
        <v>0</v>
      </c>
      <c r="AF122" s="58">
        <v>0</v>
      </c>
      <c r="AG122" s="37">
        <v>0</v>
      </c>
      <c r="AH122" s="50">
        <v>0</v>
      </c>
      <c r="AI122" s="58">
        <v>0</v>
      </c>
      <c r="AJ122" s="58">
        <v>0</v>
      </c>
      <c r="AK122" s="37">
        <v>0</v>
      </c>
      <c r="AL122" s="50">
        <v>0</v>
      </c>
      <c r="AM122" s="58">
        <v>0</v>
      </c>
      <c r="AN122" s="58">
        <v>0</v>
      </c>
      <c r="AO122" s="37">
        <v>0</v>
      </c>
      <c r="AP122" s="50">
        <v>0</v>
      </c>
      <c r="AQ122" s="58">
        <v>0</v>
      </c>
      <c r="AR122" s="58">
        <v>0</v>
      </c>
      <c r="AS122" s="37">
        <v>0</v>
      </c>
      <c r="AT122" s="50">
        <v>0</v>
      </c>
      <c r="AU122" s="58">
        <v>0</v>
      </c>
      <c r="AV122" s="58">
        <v>0</v>
      </c>
      <c r="AW122" s="37">
        <v>0</v>
      </c>
      <c r="AX122" s="50">
        <v>0</v>
      </c>
      <c r="AY122" s="58">
        <v>0</v>
      </c>
      <c r="AZ122" s="58">
        <v>0</v>
      </c>
      <c r="BA122" s="37">
        <v>0</v>
      </c>
      <c r="BB122" s="50">
        <v>0</v>
      </c>
      <c r="BC122" s="58">
        <v>0</v>
      </c>
      <c r="BD122" s="58">
        <v>0</v>
      </c>
      <c r="BE122" s="37">
        <v>0</v>
      </c>
      <c r="BF122" s="50">
        <v>0</v>
      </c>
      <c r="BG122" s="58">
        <v>0</v>
      </c>
      <c r="BH122" s="58">
        <v>0</v>
      </c>
      <c r="BI122" s="37">
        <v>0</v>
      </c>
      <c r="BJ122" s="50">
        <v>0</v>
      </c>
      <c r="BK122" s="58">
        <v>0</v>
      </c>
      <c r="BL122" s="58">
        <v>0</v>
      </c>
      <c r="BM122" s="37">
        <v>0</v>
      </c>
      <c r="BN122" s="50">
        <v>0</v>
      </c>
      <c r="BO122" s="58">
        <v>0</v>
      </c>
      <c r="BP122" s="58">
        <v>0</v>
      </c>
      <c r="BQ122" s="37">
        <v>0</v>
      </c>
      <c r="BR122" s="50">
        <v>0</v>
      </c>
      <c r="BS122" s="58">
        <v>0</v>
      </c>
      <c r="BT122" s="58">
        <v>0</v>
      </c>
      <c r="BU122" s="37">
        <v>0</v>
      </c>
      <c r="BV122" s="50">
        <v>0</v>
      </c>
      <c r="BW122" s="58">
        <v>0</v>
      </c>
      <c r="BX122" s="58">
        <v>0</v>
      </c>
      <c r="BY122" s="37">
        <v>0</v>
      </c>
      <c r="BZ122" s="50">
        <v>0</v>
      </c>
      <c r="CA122" s="58">
        <v>0</v>
      </c>
      <c r="CB122" s="58">
        <v>0</v>
      </c>
      <c r="CC122" s="37">
        <v>0</v>
      </c>
      <c r="CD122" s="50">
        <v>0</v>
      </c>
      <c r="CE122" s="58">
        <v>0</v>
      </c>
      <c r="CF122" s="58">
        <v>0</v>
      </c>
      <c r="CG122" s="37">
        <v>0</v>
      </c>
      <c r="CH122" s="50">
        <v>0</v>
      </c>
      <c r="CI122" s="58">
        <v>0</v>
      </c>
      <c r="CJ122" s="58">
        <v>0</v>
      </c>
      <c r="CK122" s="37">
        <v>0</v>
      </c>
      <c r="CL122" s="50">
        <v>0</v>
      </c>
      <c r="CM122" s="58">
        <v>0</v>
      </c>
      <c r="CN122" s="58">
        <v>0</v>
      </c>
      <c r="CO122" s="37">
        <v>0</v>
      </c>
      <c r="CP122" s="50">
        <v>0</v>
      </c>
      <c r="CQ122" s="58">
        <v>0</v>
      </c>
      <c r="CR122" s="58">
        <v>0</v>
      </c>
      <c r="CS122" s="37">
        <v>0</v>
      </c>
      <c r="CT122" s="50">
        <v>0</v>
      </c>
      <c r="CU122" s="58">
        <v>0</v>
      </c>
      <c r="CV122" s="58">
        <v>0</v>
      </c>
      <c r="CW122" s="37">
        <v>0</v>
      </c>
      <c r="CX122" s="50">
        <v>0</v>
      </c>
      <c r="CY122" s="58">
        <v>0</v>
      </c>
      <c r="CZ122" s="58">
        <v>0</v>
      </c>
      <c r="DA122" s="37">
        <v>0</v>
      </c>
      <c r="DB122" s="50">
        <v>0</v>
      </c>
      <c r="DC122" s="58">
        <v>0</v>
      </c>
      <c r="DD122" s="58">
        <v>0</v>
      </c>
      <c r="DE122" s="37">
        <v>0</v>
      </c>
      <c r="DF122" s="50">
        <v>0</v>
      </c>
      <c r="DG122" s="58">
        <v>0</v>
      </c>
      <c r="DH122" s="58">
        <v>0</v>
      </c>
      <c r="DI122" s="70">
        <v>0</v>
      </c>
      <c r="DJ122" s="50">
        <v>0</v>
      </c>
      <c r="DK122" s="58">
        <v>0</v>
      </c>
      <c r="DL122" s="58">
        <v>0</v>
      </c>
      <c r="DM122" s="37">
        <v>0</v>
      </c>
      <c r="DN122" s="50">
        <v>0</v>
      </c>
      <c r="DO122" s="58">
        <v>0</v>
      </c>
      <c r="DP122" s="58">
        <v>0</v>
      </c>
      <c r="DQ122" s="37"/>
    </row>
    <row r="123" spans="1:121" x14ac:dyDescent="0.2">
      <c r="A123" s="6" t="s">
        <v>28</v>
      </c>
      <c r="B123" s="50">
        <v>0</v>
      </c>
      <c r="C123" s="58">
        <v>0</v>
      </c>
      <c r="D123" s="58">
        <v>0</v>
      </c>
      <c r="E123" s="37">
        <v>0</v>
      </c>
      <c r="F123" s="50">
        <v>0</v>
      </c>
      <c r="G123" s="58">
        <v>0</v>
      </c>
      <c r="H123" s="58">
        <v>0</v>
      </c>
      <c r="I123" s="37">
        <v>0</v>
      </c>
      <c r="J123" s="50">
        <v>0</v>
      </c>
      <c r="K123" s="58">
        <v>0</v>
      </c>
      <c r="L123" s="58">
        <v>0</v>
      </c>
      <c r="M123" s="37">
        <v>0</v>
      </c>
      <c r="N123" s="50">
        <v>0</v>
      </c>
      <c r="O123" s="58">
        <v>0</v>
      </c>
      <c r="P123" s="58">
        <v>0</v>
      </c>
      <c r="Q123" s="37">
        <v>0</v>
      </c>
      <c r="R123" s="50">
        <v>0</v>
      </c>
      <c r="S123" s="58">
        <v>0</v>
      </c>
      <c r="T123" s="58">
        <v>0</v>
      </c>
      <c r="U123" s="37">
        <v>0</v>
      </c>
      <c r="V123" s="50">
        <v>0</v>
      </c>
      <c r="W123" s="58">
        <v>0</v>
      </c>
      <c r="X123" s="58">
        <v>0</v>
      </c>
      <c r="Y123" s="37">
        <v>0</v>
      </c>
      <c r="Z123" s="50">
        <v>0</v>
      </c>
      <c r="AA123" s="58">
        <v>0</v>
      </c>
      <c r="AB123" s="58">
        <v>0</v>
      </c>
      <c r="AC123" s="37">
        <v>0</v>
      </c>
      <c r="AD123" s="50">
        <v>0</v>
      </c>
      <c r="AE123" s="58">
        <v>0</v>
      </c>
      <c r="AF123" s="58">
        <v>0</v>
      </c>
      <c r="AG123" s="37">
        <v>0</v>
      </c>
      <c r="AH123" s="50">
        <v>0</v>
      </c>
      <c r="AI123" s="58">
        <v>0</v>
      </c>
      <c r="AJ123" s="58">
        <v>0</v>
      </c>
      <c r="AK123" s="37">
        <v>0</v>
      </c>
      <c r="AL123" s="50">
        <v>0</v>
      </c>
      <c r="AM123" s="58">
        <v>0</v>
      </c>
      <c r="AN123" s="58">
        <v>0</v>
      </c>
      <c r="AO123" s="37">
        <v>0</v>
      </c>
      <c r="AP123" s="50">
        <v>0</v>
      </c>
      <c r="AQ123" s="58">
        <v>0</v>
      </c>
      <c r="AR123" s="58">
        <v>0</v>
      </c>
      <c r="AS123" s="37">
        <v>0</v>
      </c>
      <c r="AT123" s="50">
        <v>0</v>
      </c>
      <c r="AU123" s="58">
        <v>0</v>
      </c>
      <c r="AV123" s="58">
        <v>0</v>
      </c>
      <c r="AW123" s="37">
        <v>0</v>
      </c>
      <c r="AX123" s="50">
        <v>0</v>
      </c>
      <c r="AY123" s="58">
        <v>0</v>
      </c>
      <c r="AZ123" s="58">
        <v>0</v>
      </c>
      <c r="BA123" s="37">
        <v>1.4420469849999999</v>
      </c>
      <c r="BB123" s="50">
        <v>1.3596011779999999</v>
      </c>
      <c r="BC123" s="58">
        <v>1.300989926</v>
      </c>
      <c r="BD123" s="58">
        <v>1.274654773</v>
      </c>
      <c r="BE123" s="37">
        <v>1.299680079</v>
      </c>
      <c r="BF123" s="50">
        <v>1.2733058420000001</v>
      </c>
      <c r="BG123" s="58">
        <v>1.235387593</v>
      </c>
      <c r="BH123" s="58">
        <v>1.142811829</v>
      </c>
      <c r="BI123" s="37">
        <v>1.148440643</v>
      </c>
      <c r="BJ123" s="50">
        <v>2</v>
      </c>
      <c r="BK123" s="58">
        <v>2</v>
      </c>
      <c r="BL123" s="58">
        <v>2</v>
      </c>
      <c r="BM123" s="37">
        <v>3</v>
      </c>
      <c r="BN123" s="50">
        <v>3</v>
      </c>
      <c r="BO123" s="58">
        <v>1</v>
      </c>
      <c r="BP123" s="58">
        <v>3.7135713780000001</v>
      </c>
      <c r="BQ123" s="37">
        <v>1</v>
      </c>
      <c r="BR123" s="50">
        <v>3</v>
      </c>
      <c r="BS123" s="58">
        <v>4</v>
      </c>
      <c r="BT123" s="58">
        <v>4</v>
      </c>
      <c r="BU123" s="37">
        <v>4</v>
      </c>
      <c r="BV123" s="50">
        <v>4</v>
      </c>
      <c r="BW123" s="58">
        <v>4</v>
      </c>
      <c r="BX123" s="58">
        <v>5</v>
      </c>
      <c r="BY123" s="37">
        <v>5</v>
      </c>
      <c r="BZ123" s="50">
        <v>3</v>
      </c>
      <c r="CA123" s="58">
        <v>2</v>
      </c>
      <c r="CB123" s="58">
        <v>3</v>
      </c>
      <c r="CC123" s="37">
        <v>2</v>
      </c>
      <c r="CD123" s="50">
        <v>2</v>
      </c>
      <c r="CE123" s="58">
        <v>2</v>
      </c>
      <c r="CF123" s="58">
        <v>2</v>
      </c>
      <c r="CG123" s="37">
        <v>2</v>
      </c>
      <c r="CH123" s="50">
        <v>2</v>
      </c>
      <c r="CI123" s="58">
        <v>2</v>
      </c>
      <c r="CJ123" s="58">
        <v>2</v>
      </c>
      <c r="CK123" s="37">
        <v>2</v>
      </c>
      <c r="CL123" s="50">
        <v>2</v>
      </c>
      <c r="CM123" s="58">
        <v>3</v>
      </c>
      <c r="CN123" s="58">
        <v>3</v>
      </c>
      <c r="CO123" s="37">
        <v>3</v>
      </c>
      <c r="CP123" s="50">
        <v>4</v>
      </c>
      <c r="CQ123" s="58">
        <v>4</v>
      </c>
      <c r="CR123" s="58">
        <v>4</v>
      </c>
      <c r="CS123" s="37">
        <v>4</v>
      </c>
      <c r="CT123" s="50">
        <v>4</v>
      </c>
      <c r="CU123" s="58">
        <v>7</v>
      </c>
      <c r="CV123" s="58">
        <v>7</v>
      </c>
      <c r="CW123" s="37">
        <v>7</v>
      </c>
      <c r="CX123" s="50">
        <v>7</v>
      </c>
      <c r="CY123" s="58">
        <v>7</v>
      </c>
      <c r="CZ123" s="58">
        <v>7</v>
      </c>
      <c r="DA123" s="37">
        <v>7</v>
      </c>
      <c r="DB123" s="50">
        <v>7</v>
      </c>
      <c r="DC123" s="58">
        <v>8</v>
      </c>
      <c r="DD123" s="58">
        <v>8</v>
      </c>
      <c r="DE123" s="37">
        <v>7</v>
      </c>
      <c r="DF123" s="50">
        <v>8</v>
      </c>
      <c r="DG123" s="58">
        <v>7</v>
      </c>
      <c r="DH123" s="58">
        <v>9</v>
      </c>
      <c r="DI123" s="70">
        <v>8</v>
      </c>
      <c r="DJ123" s="50">
        <v>5.4006814829999996</v>
      </c>
      <c r="DK123" s="58">
        <v>6.3632987119999997</v>
      </c>
      <c r="DL123" s="58">
        <v>4.9222759590000003</v>
      </c>
      <c r="DM123" s="37">
        <v>5.7047966539999999</v>
      </c>
      <c r="DN123" s="50">
        <v>5.6283717549999999</v>
      </c>
      <c r="DO123" s="58">
        <v>5.6520499649999998</v>
      </c>
      <c r="DP123" s="58">
        <v>4.9638083310000001</v>
      </c>
      <c r="DQ123" s="37"/>
    </row>
    <row r="124" spans="1:121" x14ac:dyDescent="0.2">
      <c r="A124" s="6" t="s">
        <v>29</v>
      </c>
      <c r="B124" s="50">
        <v>0</v>
      </c>
      <c r="C124" s="58">
        <v>0</v>
      </c>
      <c r="D124" s="58">
        <v>0</v>
      </c>
      <c r="E124" s="37">
        <v>0</v>
      </c>
      <c r="F124" s="50">
        <v>0</v>
      </c>
      <c r="G124" s="58">
        <v>0</v>
      </c>
      <c r="H124" s="58">
        <v>0</v>
      </c>
      <c r="I124" s="37">
        <v>0</v>
      </c>
      <c r="J124" s="50">
        <v>0</v>
      </c>
      <c r="K124" s="58">
        <v>0</v>
      </c>
      <c r="L124" s="58">
        <v>0</v>
      </c>
      <c r="M124" s="37">
        <v>0</v>
      </c>
      <c r="N124" s="50">
        <v>0</v>
      </c>
      <c r="O124" s="58">
        <v>0</v>
      </c>
      <c r="P124" s="58">
        <v>0</v>
      </c>
      <c r="Q124" s="37">
        <v>0</v>
      </c>
      <c r="R124" s="50">
        <v>0</v>
      </c>
      <c r="S124" s="58">
        <v>0</v>
      </c>
      <c r="T124" s="58">
        <v>0</v>
      </c>
      <c r="U124" s="37">
        <v>0</v>
      </c>
      <c r="V124" s="50">
        <v>0</v>
      </c>
      <c r="W124" s="58">
        <v>0</v>
      </c>
      <c r="X124" s="58">
        <v>0</v>
      </c>
      <c r="Y124" s="37">
        <v>0</v>
      </c>
      <c r="Z124" s="50">
        <v>0</v>
      </c>
      <c r="AA124" s="58">
        <v>0</v>
      </c>
      <c r="AB124" s="58">
        <v>0</v>
      </c>
      <c r="AC124" s="37">
        <v>0</v>
      </c>
      <c r="AD124" s="50">
        <v>0</v>
      </c>
      <c r="AE124" s="58">
        <v>0</v>
      </c>
      <c r="AF124" s="58">
        <v>0</v>
      </c>
      <c r="AG124" s="37">
        <v>0</v>
      </c>
      <c r="AH124" s="50">
        <v>0</v>
      </c>
      <c r="AI124" s="58">
        <v>0</v>
      </c>
      <c r="AJ124" s="58">
        <v>0</v>
      </c>
      <c r="AK124" s="37">
        <v>0</v>
      </c>
      <c r="AL124" s="50">
        <v>0</v>
      </c>
      <c r="AM124" s="58">
        <v>0</v>
      </c>
      <c r="AN124" s="58">
        <v>0</v>
      </c>
      <c r="AO124" s="37">
        <v>0</v>
      </c>
      <c r="AP124" s="50">
        <v>0</v>
      </c>
      <c r="AQ124" s="58">
        <v>0</v>
      </c>
      <c r="AR124" s="58">
        <v>0</v>
      </c>
      <c r="AS124" s="37">
        <v>0</v>
      </c>
      <c r="AT124" s="50">
        <v>0</v>
      </c>
      <c r="AU124" s="58">
        <v>0</v>
      </c>
      <c r="AV124" s="58">
        <v>0</v>
      </c>
      <c r="AW124" s="37">
        <v>0</v>
      </c>
      <c r="AX124" s="50">
        <v>0</v>
      </c>
      <c r="AY124" s="58">
        <v>0</v>
      </c>
      <c r="AZ124" s="58">
        <v>0</v>
      </c>
      <c r="BA124" s="37">
        <v>0</v>
      </c>
      <c r="BB124" s="50">
        <v>0</v>
      </c>
      <c r="BC124" s="58">
        <v>0</v>
      </c>
      <c r="BD124" s="58">
        <v>0</v>
      </c>
      <c r="BE124" s="37">
        <v>0</v>
      </c>
      <c r="BF124" s="50">
        <v>0</v>
      </c>
      <c r="BG124" s="58">
        <v>0</v>
      </c>
      <c r="BH124" s="58">
        <v>0</v>
      </c>
      <c r="BI124" s="37">
        <v>0</v>
      </c>
      <c r="BJ124" s="50">
        <v>0</v>
      </c>
      <c r="BK124" s="58">
        <v>0</v>
      </c>
      <c r="BL124" s="58">
        <v>0</v>
      </c>
      <c r="BM124" s="37">
        <v>0</v>
      </c>
      <c r="BN124" s="50">
        <v>0</v>
      </c>
      <c r="BO124" s="58">
        <v>0</v>
      </c>
      <c r="BP124" s="58">
        <v>0</v>
      </c>
      <c r="BQ124" s="37">
        <v>0</v>
      </c>
      <c r="BR124" s="50">
        <v>0</v>
      </c>
      <c r="BS124" s="58">
        <v>0</v>
      </c>
      <c r="BT124" s="58">
        <v>0</v>
      </c>
      <c r="BU124" s="37">
        <v>0</v>
      </c>
      <c r="BV124" s="50">
        <v>0</v>
      </c>
      <c r="BW124" s="58">
        <v>0</v>
      </c>
      <c r="BX124" s="58">
        <v>0</v>
      </c>
      <c r="BY124" s="37">
        <v>0</v>
      </c>
      <c r="BZ124" s="50">
        <v>0</v>
      </c>
      <c r="CA124" s="58">
        <v>0</v>
      </c>
      <c r="CB124" s="58">
        <v>0</v>
      </c>
      <c r="CC124" s="37">
        <v>0</v>
      </c>
      <c r="CD124" s="50">
        <v>0</v>
      </c>
      <c r="CE124" s="58">
        <v>0</v>
      </c>
      <c r="CF124" s="58">
        <v>0</v>
      </c>
      <c r="CG124" s="37">
        <v>0</v>
      </c>
      <c r="CH124" s="50">
        <v>0</v>
      </c>
      <c r="CI124" s="58">
        <v>0</v>
      </c>
      <c r="CJ124" s="58">
        <v>0</v>
      </c>
      <c r="CK124" s="37">
        <v>0</v>
      </c>
      <c r="CL124" s="50">
        <v>0</v>
      </c>
      <c r="CM124" s="58">
        <v>0</v>
      </c>
      <c r="CN124" s="58">
        <v>0</v>
      </c>
      <c r="CO124" s="37">
        <v>0</v>
      </c>
      <c r="CP124" s="50">
        <v>0</v>
      </c>
      <c r="CQ124" s="58">
        <v>0</v>
      </c>
      <c r="CR124" s="58">
        <v>0</v>
      </c>
      <c r="CS124" s="37">
        <v>0</v>
      </c>
      <c r="CT124" s="50">
        <v>0</v>
      </c>
      <c r="CU124" s="58">
        <v>0</v>
      </c>
      <c r="CV124" s="58">
        <v>0</v>
      </c>
      <c r="CW124" s="37">
        <v>0</v>
      </c>
      <c r="CX124" s="50">
        <v>0</v>
      </c>
      <c r="CY124" s="58">
        <v>0</v>
      </c>
      <c r="CZ124" s="58">
        <v>0</v>
      </c>
      <c r="DA124" s="37">
        <v>0</v>
      </c>
      <c r="DB124" s="50">
        <v>0</v>
      </c>
      <c r="DC124" s="58">
        <v>0</v>
      </c>
      <c r="DD124" s="58">
        <v>0</v>
      </c>
      <c r="DE124" s="37">
        <v>0</v>
      </c>
      <c r="DF124" s="50">
        <v>0</v>
      </c>
      <c r="DG124" s="58">
        <v>0</v>
      </c>
      <c r="DH124" s="58">
        <v>0</v>
      </c>
      <c r="DI124" s="70">
        <v>0</v>
      </c>
      <c r="DJ124" s="50">
        <v>0</v>
      </c>
      <c r="DK124" s="58">
        <v>0</v>
      </c>
      <c r="DL124" s="58">
        <v>0</v>
      </c>
      <c r="DM124" s="37">
        <v>0</v>
      </c>
      <c r="DN124" s="50">
        <v>0</v>
      </c>
      <c r="DO124" s="58">
        <v>0</v>
      </c>
      <c r="DP124" s="58">
        <v>0</v>
      </c>
      <c r="DQ124" s="37"/>
    </row>
    <row r="125" spans="1:121" x14ac:dyDescent="0.2">
      <c r="A125" s="6" t="s">
        <v>91</v>
      </c>
      <c r="B125" s="50">
        <v>0</v>
      </c>
      <c r="C125" s="58">
        <v>0</v>
      </c>
      <c r="D125" s="58">
        <v>0</v>
      </c>
      <c r="E125" s="37">
        <v>0</v>
      </c>
      <c r="F125" s="50">
        <v>0</v>
      </c>
      <c r="G125" s="58">
        <v>0</v>
      </c>
      <c r="H125" s="58">
        <v>0</v>
      </c>
      <c r="I125" s="37">
        <v>0</v>
      </c>
      <c r="J125" s="50">
        <v>0.94841137200000003</v>
      </c>
      <c r="K125" s="58">
        <v>0.94830375300000003</v>
      </c>
      <c r="L125" s="58">
        <v>0.94818378400000003</v>
      </c>
      <c r="M125" s="37">
        <v>0.92799413500000005</v>
      </c>
      <c r="N125" s="50">
        <v>0.92799413500000005</v>
      </c>
      <c r="O125" s="58">
        <v>0.92895260999999996</v>
      </c>
      <c r="P125" s="58">
        <v>0.92590626099999995</v>
      </c>
      <c r="Q125" s="37">
        <v>0</v>
      </c>
      <c r="R125" s="50">
        <v>0.92667081100000004</v>
      </c>
      <c r="S125" s="58">
        <v>1.8610821070000001</v>
      </c>
      <c r="T125" s="58">
        <v>0.92623592700000001</v>
      </c>
      <c r="U125" s="37">
        <v>0</v>
      </c>
      <c r="V125" s="50">
        <v>0</v>
      </c>
      <c r="W125" s="58">
        <v>0</v>
      </c>
      <c r="X125" s="58">
        <v>1.821737776</v>
      </c>
      <c r="Y125" s="37">
        <v>1.854120414</v>
      </c>
      <c r="Z125" s="50">
        <v>0.95462951100000004</v>
      </c>
      <c r="AA125" s="58">
        <v>0.96110383700000002</v>
      </c>
      <c r="AB125" s="58">
        <v>1.8766145009999999</v>
      </c>
      <c r="AC125" s="37">
        <v>1.8732057479999999</v>
      </c>
      <c r="AD125" s="50">
        <v>1.881385036</v>
      </c>
      <c r="AE125" s="58">
        <v>0.92568786400000003</v>
      </c>
      <c r="AF125" s="58">
        <v>1.8509180649999999</v>
      </c>
      <c r="AG125" s="37">
        <v>1.8381672040000001</v>
      </c>
      <c r="AH125" s="50">
        <v>2.8010468569999998</v>
      </c>
      <c r="AI125" s="58">
        <v>1.888105229</v>
      </c>
      <c r="AJ125" s="58">
        <v>1.8008624010000001</v>
      </c>
      <c r="AK125" s="37">
        <v>4.479014813</v>
      </c>
      <c r="AL125" s="50">
        <v>3.5721963470000002</v>
      </c>
      <c r="AM125" s="58">
        <v>6.9173470210000003</v>
      </c>
      <c r="AN125" s="58">
        <v>5.5884665140000003</v>
      </c>
      <c r="AO125" s="37">
        <v>0</v>
      </c>
      <c r="AP125" s="50">
        <v>0</v>
      </c>
      <c r="AQ125" s="58">
        <v>5.6464376200000004</v>
      </c>
      <c r="AR125" s="58">
        <v>5.7122480729999996</v>
      </c>
      <c r="AS125" s="37">
        <v>2.473953109</v>
      </c>
      <c r="AT125" s="50">
        <v>6.6780828919999999</v>
      </c>
      <c r="AU125" s="58">
        <v>6.769537734</v>
      </c>
      <c r="AV125" s="58">
        <v>7.5758878709999999</v>
      </c>
      <c r="AW125" s="37">
        <v>3.3662548320000001</v>
      </c>
      <c r="AX125" s="50">
        <v>9.3637005250000005</v>
      </c>
      <c r="AY125" s="58">
        <v>8.5769272720000007</v>
      </c>
      <c r="AZ125" s="58">
        <v>7.6945885890000003</v>
      </c>
      <c r="BA125" s="37">
        <v>1.521747688</v>
      </c>
      <c r="BB125" s="50">
        <v>5.8833558760000004</v>
      </c>
      <c r="BC125" s="58">
        <v>8.4415037220000002</v>
      </c>
      <c r="BD125" s="58">
        <v>9.7802559149999997</v>
      </c>
      <c r="BE125" s="37">
        <v>2.4115130480000002</v>
      </c>
      <c r="BF125" s="50">
        <v>5.0545934040000002</v>
      </c>
      <c r="BG125" s="58">
        <v>12.587164870000001</v>
      </c>
      <c r="BH125" s="58">
        <v>10.95689411</v>
      </c>
      <c r="BI125" s="37">
        <v>3.3758445969999999</v>
      </c>
      <c r="BJ125" s="50">
        <v>8</v>
      </c>
      <c r="BK125" s="58">
        <v>13</v>
      </c>
      <c r="BL125" s="58">
        <v>13</v>
      </c>
      <c r="BM125" s="37">
        <v>8</v>
      </c>
      <c r="BN125" s="50">
        <v>6.55674402</v>
      </c>
      <c r="BO125" s="58">
        <v>12</v>
      </c>
      <c r="BP125" s="58">
        <v>12</v>
      </c>
      <c r="BQ125" s="37">
        <v>9</v>
      </c>
      <c r="BR125" s="50">
        <v>3.5656678020000001</v>
      </c>
      <c r="BS125" s="58">
        <v>12</v>
      </c>
      <c r="BT125" s="58">
        <v>13</v>
      </c>
      <c r="BU125" s="37">
        <v>9</v>
      </c>
      <c r="BV125" s="50">
        <v>7.5507111980000001</v>
      </c>
      <c r="BW125" s="58">
        <v>12</v>
      </c>
      <c r="BX125" s="58">
        <v>12</v>
      </c>
      <c r="BY125" s="37">
        <v>8.5269647150000001</v>
      </c>
      <c r="BZ125" s="50">
        <v>6.4911016420000003</v>
      </c>
      <c r="CA125" s="58">
        <v>9</v>
      </c>
      <c r="CB125" s="58">
        <v>10</v>
      </c>
      <c r="CC125" s="37">
        <v>10</v>
      </c>
      <c r="CD125" s="50">
        <v>5.4664770110000003</v>
      </c>
      <c r="CE125" s="58">
        <v>11</v>
      </c>
      <c r="CF125" s="58">
        <v>8</v>
      </c>
      <c r="CG125" s="37">
        <v>5</v>
      </c>
      <c r="CH125" s="50">
        <v>6</v>
      </c>
      <c r="CI125" s="58">
        <v>9</v>
      </c>
      <c r="CJ125" s="58">
        <v>8</v>
      </c>
      <c r="CK125" s="37">
        <v>4</v>
      </c>
      <c r="CL125" s="50">
        <v>3</v>
      </c>
      <c r="CM125" s="58">
        <v>10</v>
      </c>
      <c r="CN125" s="58">
        <v>10</v>
      </c>
      <c r="CO125" s="37">
        <v>9</v>
      </c>
      <c r="CP125" s="50">
        <v>11</v>
      </c>
      <c r="CQ125" s="58">
        <v>16</v>
      </c>
      <c r="CR125" s="58">
        <v>17</v>
      </c>
      <c r="CS125" s="37">
        <v>18</v>
      </c>
      <c r="CT125" s="50">
        <v>12.35806904</v>
      </c>
      <c r="CU125" s="58">
        <v>21.366817569999998</v>
      </c>
      <c r="CV125" s="58">
        <v>23.366711169999999</v>
      </c>
      <c r="CW125" s="37">
        <v>12.372841080000001</v>
      </c>
      <c r="CX125" s="50">
        <v>11.35541782</v>
      </c>
      <c r="CY125" s="58">
        <v>23.355225539999999</v>
      </c>
      <c r="CZ125" s="58">
        <v>23.356385100000001</v>
      </c>
      <c r="DA125" s="37">
        <v>25.36089883</v>
      </c>
      <c r="DB125" s="50">
        <v>25.364018909999999</v>
      </c>
      <c r="DC125" s="58">
        <v>19.355024870000001</v>
      </c>
      <c r="DD125" s="58">
        <v>21.351195799999999</v>
      </c>
      <c r="DE125" s="37">
        <v>19.3405469</v>
      </c>
      <c r="DF125" s="50">
        <v>19.33725046</v>
      </c>
      <c r="DG125" s="58">
        <v>21.310932189999999</v>
      </c>
      <c r="DH125" s="58">
        <v>20.295386799999999</v>
      </c>
      <c r="DI125" s="70">
        <v>9.5537072149999993</v>
      </c>
      <c r="DJ125" s="50">
        <v>18.744442670000002</v>
      </c>
      <c r="DK125" s="58">
        <v>18.16127638</v>
      </c>
      <c r="DL125" s="58">
        <v>18.071144610000001</v>
      </c>
      <c r="DM125" s="37">
        <v>18.320605059999998</v>
      </c>
      <c r="DN125" s="50">
        <v>17.405073760000001</v>
      </c>
      <c r="DO125" s="58">
        <v>15.797109300000001</v>
      </c>
      <c r="DP125" s="58">
        <v>14.41002503</v>
      </c>
      <c r="DQ125" s="37"/>
    </row>
    <row r="126" spans="1:121" x14ac:dyDescent="0.2">
      <c r="A126" s="6" t="s">
        <v>100</v>
      </c>
      <c r="B126" s="50">
        <v>0.93616385700000004</v>
      </c>
      <c r="C126" s="58">
        <v>0.935443833</v>
      </c>
      <c r="D126" s="58">
        <v>0.93542240399999999</v>
      </c>
      <c r="E126" s="37">
        <v>0.93517611300000003</v>
      </c>
      <c r="F126" s="50">
        <v>0.93438455600000003</v>
      </c>
      <c r="G126" s="58">
        <v>0</v>
      </c>
      <c r="H126" s="58">
        <v>0</v>
      </c>
      <c r="I126" s="37">
        <v>0</v>
      </c>
      <c r="J126" s="50">
        <v>0</v>
      </c>
      <c r="K126" s="58">
        <v>0</v>
      </c>
      <c r="L126" s="58">
        <v>0</v>
      </c>
      <c r="M126" s="37">
        <v>0</v>
      </c>
      <c r="N126" s="50">
        <v>0</v>
      </c>
      <c r="O126" s="58">
        <v>0</v>
      </c>
      <c r="P126" s="58">
        <v>0</v>
      </c>
      <c r="Q126" s="37">
        <v>0</v>
      </c>
      <c r="R126" s="50">
        <v>0</v>
      </c>
      <c r="S126" s="58">
        <v>0</v>
      </c>
      <c r="T126" s="58">
        <v>0</v>
      </c>
      <c r="U126" s="37">
        <v>0</v>
      </c>
      <c r="V126" s="50">
        <v>0</v>
      </c>
      <c r="W126" s="58">
        <v>0</v>
      </c>
      <c r="X126" s="58">
        <v>0</v>
      </c>
      <c r="Y126" s="37">
        <v>0</v>
      </c>
      <c r="Z126" s="50">
        <v>0</v>
      </c>
      <c r="AA126" s="58">
        <v>0</v>
      </c>
      <c r="AB126" s="58">
        <v>0</v>
      </c>
      <c r="AC126" s="37">
        <v>0</v>
      </c>
      <c r="AD126" s="50">
        <v>0</v>
      </c>
      <c r="AE126" s="58">
        <v>0</v>
      </c>
      <c r="AF126" s="58">
        <v>0</v>
      </c>
      <c r="AG126" s="37">
        <v>0</v>
      </c>
      <c r="AH126" s="50">
        <v>0</v>
      </c>
      <c r="AI126" s="58">
        <v>0</v>
      </c>
      <c r="AJ126" s="58">
        <v>0</v>
      </c>
      <c r="AK126" s="37">
        <v>0</v>
      </c>
      <c r="AL126" s="50">
        <v>0</v>
      </c>
      <c r="AM126" s="58">
        <v>0</v>
      </c>
      <c r="AN126" s="58">
        <v>0</v>
      </c>
      <c r="AO126" s="37">
        <v>0</v>
      </c>
      <c r="AP126" s="50">
        <v>0</v>
      </c>
      <c r="AQ126" s="58">
        <v>0</v>
      </c>
      <c r="AR126" s="58">
        <v>0</v>
      </c>
      <c r="AS126" s="37">
        <v>0</v>
      </c>
      <c r="AT126" s="50">
        <v>0</v>
      </c>
      <c r="AU126" s="58">
        <v>0</v>
      </c>
      <c r="AV126" s="58">
        <v>0</v>
      </c>
      <c r="AW126" s="37">
        <v>0.908529798</v>
      </c>
      <c r="AX126" s="50">
        <v>1.632298104</v>
      </c>
      <c r="AY126" s="58">
        <v>0.90363925499999997</v>
      </c>
      <c r="AZ126" s="58">
        <v>1.8084947339999999</v>
      </c>
      <c r="BA126" s="37">
        <v>1.702981992</v>
      </c>
      <c r="BB126" s="50">
        <v>2.4895165079999999</v>
      </c>
      <c r="BC126" s="58">
        <v>1.7810306950000001</v>
      </c>
      <c r="BD126" s="58">
        <v>1.766888231</v>
      </c>
      <c r="BE126" s="37">
        <v>1.7794148949999999</v>
      </c>
      <c r="BF126" s="50">
        <v>1.7946979409999999</v>
      </c>
      <c r="BG126" s="58">
        <v>1.8091319379999999</v>
      </c>
      <c r="BH126" s="58">
        <v>1.797322656</v>
      </c>
      <c r="BI126" s="37">
        <v>1.7662973310000001</v>
      </c>
      <c r="BJ126" s="50">
        <v>2</v>
      </c>
      <c r="BK126" s="58">
        <v>2</v>
      </c>
      <c r="BL126" s="58">
        <v>2</v>
      </c>
      <c r="BM126" s="37">
        <v>2</v>
      </c>
      <c r="BN126" s="50">
        <v>2</v>
      </c>
      <c r="BO126" s="58">
        <v>0</v>
      </c>
      <c r="BP126" s="58">
        <v>0</v>
      </c>
      <c r="BQ126" s="37">
        <v>0</v>
      </c>
      <c r="BR126" s="50">
        <v>0</v>
      </c>
      <c r="BS126" s="58">
        <v>0</v>
      </c>
      <c r="BT126" s="58">
        <v>0</v>
      </c>
      <c r="BU126" s="37">
        <v>0</v>
      </c>
      <c r="BV126" s="50">
        <v>0</v>
      </c>
      <c r="BW126" s="58">
        <v>0</v>
      </c>
      <c r="BX126" s="58">
        <v>0</v>
      </c>
      <c r="BY126" s="37">
        <v>0</v>
      </c>
      <c r="BZ126" s="50">
        <v>0</v>
      </c>
      <c r="CA126" s="58">
        <v>0</v>
      </c>
      <c r="CB126" s="58">
        <v>0</v>
      </c>
      <c r="CC126" s="37">
        <v>0</v>
      </c>
      <c r="CD126" s="50">
        <v>0</v>
      </c>
      <c r="CE126" s="58">
        <v>0</v>
      </c>
      <c r="CF126" s="58">
        <v>0</v>
      </c>
      <c r="CG126" s="37">
        <v>0</v>
      </c>
      <c r="CH126" s="50">
        <v>0</v>
      </c>
      <c r="CI126" s="58">
        <v>0</v>
      </c>
      <c r="CJ126" s="58">
        <v>1</v>
      </c>
      <c r="CK126" s="37">
        <v>0</v>
      </c>
      <c r="CL126" s="50">
        <v>0</v>
      </c>
      <c r="CM126" s="58">
        <v>0</v>
      </c>
      <c r="CN126" s="58">
        <v>0</v>
      </c>
      <c r="CO126" s="37">
        <v>0</v>
      </c>
      <c r="CP126" s="50">
        <v>0</v>
      </c>
      <c r="CQ126" s="58">
        <v>0</v>
      </c>
      <c r="CR126" s="58">
        <v>0</v>
      </c>
      <c r="CS126" s="37">
        <v>0</v>
      </c>
      <c r="CT126" s="50">
        <v>0</v>
      </c>
      <c r="CU126" s="58">
        <v>0</v>
      </c>
      <c r="CV126" s="58">
        <v>0</v>
      </c>
      <c r="CW126" s="37">
        <v>0</v>
      </c>
      <c r="CX126" s="50">
        <v>0</v>
      </c>
      <c r="CY126" s="58">
        <v>0</v>
      </c>
      <c r="CZ126" s="58">
        <v>0</v>
      </c>
      <c r="DA126" s="37">
        <v>0</v>
      </c>
      <c r="DB126" s="50">
        <v>0</v>
      </c>
      <c r="DC126" s="58">
        <v>0</v>
      </c>
      <c r="DD126" s="58">
        <v>0</v>
      </c>
      <c r="DE126" s="37">
        <v>0</v>
      </c>
      <c r="DF126" s="50">
        <v>0</v>
      </c>
      <c r="DG126" s="58">
        <v>0</v>
      </c>
      <c r="DH126" s="58">
        <v>0</v>
      </c>
      <c r="DI126" s="70">
        <v>0</v>
      </c>
      <c r="DJ126" s="50">
        <v>0</v>
      </c>
      <c r="DK126" s="58">
        <v>0</v>
      </c>
      <c r="DL126" s="58">
        <v>0</v>
      </c>
      <c r="DM126" s="37">
        <v>0</v>
      </c>
      <c r="DN126" s="50">
        <v>0</v>
      </c>
      <c r="DO126" s="58">
        <v>0.700340713</v>
      </c>
      <c r="DP126" s="58">
        <v>0.69921175899999999</v>
      </c>
      <c r="DQ126" s="37"/>
    </row>
    <row r="127" spans="1:121" x14ac:dyDescent="0.2">
      <c r="A127" s="6"/>
      <c r="B127" s="51"/>
      <c r="C127" s="59"/>
      <c r="D127" s="59"/>
      <c r="E127" s="40"/>
      <c r="F127" s="51"/>
      <c r="G127" s="59"/>
      <c r="H127" s="59"/>
      <c r="I127" s="40"/>
      <c r="J127" s="51"/>
      <c r="K127" s="59"/>
      <c r="L127" s="59"/>
      <c r="M127" s="40"/>
      <c r="N127" s="51"/>
      <c r="O127" s="59"/>
      <c r="P127" s="59"/>
      <c r="Q127" s="40"/>
      <c r="R127" s="51"/>
      <c r="S127" s="59"/>
      <c r="T127" s="59"/>
      <c r="U127" s="40"/>
      <c r="V127" s="51"/>
      <c r="W127" s="59"/>
      <c r="X127" s="59"/>
      <c r="Y127" s="40"/>
      <c r="Z127" s="51"/>
      <c r="AA127" s="59"/>
      <c r="AB127" s="59"/>
      <c r="AC127" s="40"/>
      <c r="AD127" s="51"/>
      <c r="AE127" s="59"/>
      <c r="AF127" s="59"/>
      <c r="AG127" s="40"/>
      <c r="AH127" s="51"/>
      <c r="AI127" s="59"/>
      <c r="AJ127" s="59"/>
      <c r="AK127" s="40"/>
      <c r="AL127" s="51"/>
      <c r="AM127" s="59"/>
      <c r="AN127" s="59"/>
      <c r="AO127" s="40"/>
      <c r="AP127" s="51"/>
      <c r="AQ127" s="59"/>
      <c r="AR127" s="59"/>
      <c r="AS127" s="40"/>
      <c r="AT127" s="51"/>
      <c r="AU127" s="59"/>
      <c r="AV127" s="59"/>
      <c r="AW127" s="40"/>
      <c r="AX127" s="51"/>
      <c r="AY127" s="59"/>
      <c r="AZ127" s="59"/>
      <c r="BA127" s="40"/>
      <c r="BB127" s="51"/>
      <c r="BC127" s="59"/>
      <c r="BD127" s="59"/>
      <c r="BE127" s="40"/>
      <c r="BF127" s="51"/>
      <c r="BG127" s="59"/>
      <c r="BH127" s="59"/>
      <c r="BI127" s="40"/>
      <c r="BJ127" s="51"/>
      <c r="BK127" s="59"/>
      <c r="BL127" s="59"/>
      <c r="BM127" s="40"/>
      <c r="BN127" s="51"/>
      <c r="BO127" s="59"/>
      <c r="BP127" s="59"/>
      <c r="BQ127" s="40"/>
      <c r="BR127" s="51"/>
      <c r="BS127" s="59"/>
      <c r="BT127" s="59"/>
      <c r="BU127" s="40"/>
      <c r="BV127" s="51"/>
      <c r="BW127" s="59"/>
      <c r="BX127" s="59"/>
      <c r="BY127" s="40"/>
      <c r="BZ127" s="51"/>
      <c r="CA127" s="59"/>
      <c r="CB127" s="59"/>
      <c r="CC127" s="40"/>
      <c r="CD127" s="51"/>
      <c r="CE127" s="59"/>
      <c r="CF127" s="59"/>
      <c r="CG127" s="40"/>
      <c r="CH127" s="51"/>
      <c r="CI127" s="59"/>
      <c r="CJ127" s="59"/>
      <c r="CK127" s="40"/>
      <c r="CL127" s="51"/>
      <c r="CM127" s="59"/>
      <c r="CN127" s="59"/>
      <c r="CO127" s="40"/>
      <c r="CP127" s="51"/>
      <c r="CQ127" s="59"/>
      <c r="CR127" s="59"/>
      <c r="CS127" s="40"/>
      <c r="CT127" s="51"/>
      <c r="CU127" s="59"/>
      <c r="CV127" s="59"/>
      <c r="CW127" s="40"/>
      <c r="CX127" s="51"/>
      <c r="CY127" s="59"/>
      <c r="CZ127" s="59"/>
      <c r="DA127" s="40"/>
      <c r="DB127" s="51"/>
      <c r="DC127" s="59"/>
      <c r="DD127" s="59"/>
      <c r="DE127" s="40"/>
      <c r="DF127" s="51"/>
      <c r="DG127" s="59"/>
      <c r="DH127" s="59"/>
      <c r="DI127" s="71"/>
      <c r="DJ127" s="51"/>
      <c r="DK127" s="59"/>
      <c r="DL127" s="59"/>
      <c r="DM127" s="40"/>
      <c r="DN127" s="51"/>
      <c r="DO127" s="59"/>
      <c r="DP127" s="59"/>
      <c r="DQ127" s="40"/>
    </row>
    <row r="128" spans="1:121" x14ac:dyDescent="0.2">
      <c r="A128" s="13" t="str">
        <f>VLOOKUP("&lt;Zeilentitel_1&gt;",Uebersetzungen!$B$3:$E$98,Uebersetzungen!$B$2+1,FALSE)</f>
        <v>GRAUBÜNDEN</v>
      </c>
      <c r="B128" s="52">
        <v>3304</v>
      </c>
      <c r="C128" s="60">
        <v>3130</v>
      </c>
      <c r="D128" s="60">
        <v>3153</v>
      </c>
      <c r="E128" s="41">
        <v>3018</v>
      </c>
      <c r="F128" s="52">
        <v>2991</v>
      </c>
      <c r="G128" s="60">
        <v>2908</v>
      </c>
      <c r="H128" s="60">
        <v>2904</v>
      </c>
      <c r="I128" s="41">
        <v>2754</v>
      </c>
      <c r="J128" s="52">
        <v>2777</v>
      </c>
      <c r="K128" s="60">
        <v>2820</v>
      </c>
      <c r="L128" s="60">
        <v>2880</v>
      </c>
      <c r="M128" s="41">
        <v>2867</v>
      </c>
      <c r="N128" s="52">
        <v>2928</v>
      </c>
      <c r="O128" s="60">
        <v>2972</v>
      </c>
      <c r="P128" s="60">
        <v>3041</v>
      </c>
      <c r="Q128" s="41">
        <v>3060</v>
      </c>
      <c r="R128" s="52">
        <v>3114</v>
      </c>
      <c r="S128" s="60">
        <v>3234</v>
      </c>
      <c r="T128" s="60">
        <v>3228</v>
      </c>
      <c r="U128" s="41">
        <v>3200</v>
      </c>
      <c r="V128" s="52">
        <v>3206</v>
      </c>
      <c r="W128" s="60">
        <v>3372</v>
      </c>
      <c r="X128" s="60">
        <v>3467</v>
      </c>
      <c r="Y128" s="41">
        <v>3571</v>
      </c>
      <c r="Z128" s="52">
        <v>3544</v>
      </c>
      <c r="AA128" s="60">
        <v>3510</v>
      </c>
      <c r="AB128" s="60">
        <v>3506</v>
      </c>
      <c r="AC128" s="41">
        <v>3326</v>
      </c>
      <c r="AD128" s="52">
        <v>3287</v>
      </c>
      <c r="AE128" s="60">
        <v>3392</v>
      </c>
      <c r="AF128" s="60">
        <v>3445</v>
      </c>
      <c r="AG128" s="41">
        <v>3074</v>
      </c>
      <c r="AH128" s="52">
        <v>3283</v>
      </c>
      <c r="AI128" s="60">
        <v>3447</v>
      </c>
      <c r="AJ128" s="60">
        <v>3350</v>
      </c>
      <c r="AK128" s="41">
        <v>2834</v>
      </c>
      <c r="AL128" s="52">
        <v>3020</v>
      </c>
      <c r="AM128" s="60">
        <v>3207</v>
      </c>
      <c r="AN128" s="60">
        <v>3114</v>
      </c>
      <c r="AO128" s="41">
        <v>2745</v>
      </c>
      <c r="AP128" s="52">
        <v>2865</v>
      </c>
      <c r="AQ128" s="60">
        <v>3142</v>
      </c>
      <c r="AR128" s="60">
        <v>3190</v>
      </c>
      <c r="AS128" s="41">
        <v>2880</v>
      </c>
      <c r="AT128" s="52">
        <v>3126</v>
      </c>
      <c r="AU128" s="60">
        <v>3384</v>
      </c>
      <c r="AV128" s="60">
        <v>3428</v>
      </c>
      <c r="AW128" s="41">
        <v>3141</v>
      </c>
      <c r="AX128" s="52">
        <v>3380</v>
      </c>
      <c r="AY128" s="60">
        <v>3595</v>
      </c>
      <c r="AZ128" s="60">
        <v>3587</v>
      </c>
      <c r="BA128" s="41">
        <v>3338</v>
      </c>
      <c r="BB128" s="52">
        <v>3563</v>
      </c>
      <c r="BC128" s="60">
        <v>3796</v>
      </c>
      <c r="BD128" s="60">
        <v>3806</v>
      </c>
      <c r="BE128" s="41">
        <v>3587</v>
      </c>
      <c r="BF128" s="52">
        <v>3837</v>
      </c>
      <c r="BG128" s="60">
        <v>4211</v>
      </c>
      <c r="BH128" s="60">
        <v>4282</v>
      </c>
      <c r="BI128" s="41">
        <v>3931</v>
      </c>
      <c r="BJ128" s="52">
        <v>4218</v>
      </c>
      <c r="BK128" s="60">
        <v>4822</v>
      </c>
      <c r="BL128" s="60">
        <v>4938</v>
      </c>
      <c r="BM128" s="41">
        <v>4336</v>
      </c>
      <c r="BN128" s="52">
        <v>4507</v>
      </c>
      <c r="BO128" s="60">
        <v>5112</v>
      </c>
      <c r="BP128" s="60">
        <v>5241</v>
      </c>
      <c r="BQ128" s="41">
        <v>4734</v>
      </c>
      <c r="BR128" s="52">
        <v>4780</v>
      </c>
      <c r="BS128" s="60">
        <v>5424</v>
      </c>
      <c r="BT128" s="60">
        <v>5448</v>
      </c>
      <c r="BU128" s="41">
        <v>5072</v>
      </c>
      <c r="BV128" s="52">
        <v>5144</v>
      </c>
      <c r="BW128" s="60">
        <v>5691</v>
      </c>
      <c r="BX128" s="60">
        <v>5805</v>
      </c>
      <c r="BY128" s="41">
        <v>5583</v>
      </c>
      <c r="BZ128" s="52">
        <v>5434</v>
      </c>
      <c r="CA128" s="60">
        <v>5800</v>
      </c>
      <c r="CB128" s="60">
        <v>5984</v>
      </c>
      <c r="CC128" s="41">
        <v>5711</v>
      </c>
      <c r="CD128" s="52">
        <v>5595</v>
      </c>
      <c r="CE128" s="60">
        <v>6016</v>
      </c>
      <c r="CF128" s="60">
        <v>6116</v>
      </c>
      <c r="CG128" s="41">
        <v>6246</v>
      </c>
      <c r="CH128" s="52">
        <v>5932</v>
      </c>
      <c r="CI128" s="60">
        <v>6339</v>
      </c>
      <c r="CJ128" s="60">
        <v>6433</v>
      </c>
      <c r="CK128" s="41">
        <v>6432</v>
      </c>
      <c r="CL128" s="52">
        <v>6138</v>
      </c>
      <c r="CM128" s="60">
        <v>6600</v>
      </c>
      <c r="CN128" s="60">
        <v>6704</v>
      </c>
      <c r="CO128" s="41">
        <v>6774</v>
      </c>
      <c r="CP128" s="52">
        <v>6613</v>
      </c>
      <c r="CQ128" s="60">
        <v>6987</v>
      </c>
      <c r="CR128" s="60">
        <v>7097</v>
      </c>
      <c r="CS128" s="41">
        <v>7186</v>
      </c>
      <c r="CT128" s="52">
        <v>6908</v>
      </c>
      <c r="CU128" s="60">
        <v>7222</v>
      </c>
      <c r="CV128" s="60">
        <v>7639</v>
      </c>
      <c r="CW128" s="41">
        <v>7689</v>
      </c>
      <c r="CX128" s="52">
        <v>7508</v>
      </c>
      <c r="CY128" s="60">
        <v>8151</v>
      </c>
      <c r="CZ128" s="60">
        <v>8435</v>
      </c>
      <c r="DA128" s="41">
        <v>8628</v>
      </c>
      <c r="DB128" s="52">
        <v>8639</v>
      </c>
      <c r="DC128" s="60">
        <v>8895</v>
      </c>
      <c r="DD128" s="60">
        <v>9129</v>
      </c>
      <c r="DE128" s="41">
        <v>9318</v>
      </c>
      <c r="DF128" s="52">
        <v>9476</v>
      </c>
      <c r="DG128" s="60">
        <v>9659</v>
      </c>
      <c r="DH128" s="60">
        <v>9866</v>
      </c>
      <c r="DI128" s="72">
        <v>9878</v>
      </c>
      <c r="DJ128" s="52">
        <v>10001</v>
      </c>
      <c r="DK128" s="60">
        <v>9741</v>
      </c>
      <c r="DL128" s="60">
        <v>9832</v>
      </c>
      <c r="DM128" s="41">
        <v>9861</v>
      </c>
      <c r="DN128" s="52">
        <v>9978</v>
      </c>
      <c r="DO128" s="60">
        <v>9798</v>
      </c>
      <c r="DP128" s="60">
        <v>10148</v>
      </c>
      <c r="DQ128" s="41"/>
    </row>
    <row r="129" spans="1:121" x14ac:dyDescent="0.2">
      <c r="A129" s="11" t="str">
        <f>VLOOKUP("&lt;Zeilentitel_2&gt;",Uebersetzungen!$B$3:$E$98,Uebersetzungen!$B$2+1,FALSE)</f>
        <v>Region Albula</v>
      </c>
      <c r="B129" s="50">
        <v>0</v>
      </c>
      <c r="C129" s="58">
        <v>0</v>
      </c>
      <c r="D129" s="58">
        <v>0</v>
      </c>
      <c r="E129" s="37">
        <v>0</v>
      </c>
      <c r="F129" s="50">
        <v>0</v>
      </c>
      <c r="G129" s="58">
        <v>0</v>
      </c>
      <c r="H129" s="58">
        <v>0</v>
      </c>
      <c r="I129" s="37">
        <v>1</v>
      </c>
      <c r="J129" s="50">
        <v>1</v>
      </c>
      <c r="K129" s="58">
        <v>1</v>
      </c>
      <c r="L129" s="58">
        <v>1</v>
      </c>
      <c r="M129" s="37">
        <v>1</v>
      </c>
      <c r="N129" s="50">
        <v>1</v>
      </c>
      <c r="O129" s="58">
        <v>2</v>
      </c>
      <c r="P129" s="58">
        <v>3</v>
      </c>
      <c r="Q129" s="37">
        <v>2</v>
      </c>
      <c r="R129" s="50">
        <v>2</v>
      </c>
      <c r="S129" s="58">
        <v>3</v>
      </c>
      <c r="T129" s="58">
        <v>3</v>
      </c>
      <c r="U129" s="37">
        <v>2</v>
      </c>
      <c r="V129" s="50">
        <v>2</v>
      </c>
      <c r="W129" s="58">
        <v>4</v>
      </c>
      <c r="X129" s="58">
        <v>4</v>
      </c>
      <c r="Y129" s="37">
        <v>2</v>
      </c>
      <c r="Z129" s="50">
        <v>3</v>
      </c>
      <c r="AA129" s="58">
        <v>2</v>
      </c>
      <c r="AB129" s="58">
        <v>2</v>
      </c>
      <c r="AC129" s="37">
        <v>1</v>
      </c>
      <c r="AD129" s="50">
        <v>1</v>
      </c>
      <c r="AE129" s="58">
        <v>1</v>
      </c>
      <c r="AF129" s="58">
        <v>1</v>
      </c>
      <c r="AG129" s="37">
        <v>1</v>
      </c>
      <c r="AH129" s="50">
        <v>2</v>
      </c>
      <c r="AI129" s="58">
        <v>2</v>
      </c>
      <c r="AJ129" s="58">
        <v>3</v>
      </c>
      <c r="AK129" s="37">
        <v>2</v>
      </c>
      <c r="AL129" s="50">
        <v>2</v>
      </c>
      <c r="AM129" s="58">
        <v>2</v>
      </c>
      <c r="AN129" s="58">
        <v>1</v>
      </c>
      <c r="AO129" s="37">
        <v>0</v>
      </c>
      <c r="AP129" s="50">
        <v>0</v>
      </c>
      <c r="AQ129" s="58">
        <v>0</v>
      </c>
      <c r="AR129" s="58">
        <v>0</v>
      </c>
      <c r="AS129" s="37">
        <v>0</v>
      </c>
      <c r="AT129" s="50">
        <v>0</v>
      </c>
      <c r="AU129" s="58">
        <v>1</v>
      </c>
      <c r="AV129" s="58">
        <v>1</v>
      </c>
      <c r="AW129" s="37">
        <v>2</v>
      </c>
      <c r="AX129" s="50">
        <v>6</v>
      </c>
      <c r="AY129" s="58">
        <v>8</v>
      </c>
      <c r="AZ129" s="58">
        <v>11</v>
      </c>
      <c r="BA129" s="37">
        <v>13</v>
      </c>
      <c r="BB129" s="50">
        <v>12</v>
      </c>
      <c r="BC129" s="58">
        <v>13</v>
      </c>
      <c r="BD129" s="58">
        <v>15</v>
      </c>
      <c r="BE129" s="37">
        <v>15</v>
      </c>
      <c r="BF129" s="50">
        <v>17</v>
      </c>
      <c r="BG129" s="58">
        <v>17</v>
      </c>
      <c r="BH129" s="58">
        <v>17</v>
      </c>
      <c r="BI129" s="37">
        <v>19</v>
      </c>
      <c r="BJ129" s="50">
        <v>20</v>
      </c>
      <c r="BK129" s="58">
        <v>25</v>
      </c>
      <c r="BL129" s="58">
        <v>25</v>
      </c>
      <c r="BM129" s="37">
        <v>25</v>
      </c>
      <c r="BN129" s="50">
        <v>28</v>
      </c>
      <c r="BO129" s="58">
        <v>30</v>
      </c>
      <c r="BP129" s="58">
        <v>32</v>
      </c>
      <c r="BQ129" s="37">
        <v>30</v>
      </c>
      <c r="BR129" s="50">
        <v>29</v>
      </c>
      <c r="BS129" s="58">
        <v>41</v>
      </c>
      <c r="BT129" s="58">
        <v>44</v>
      </c>
      <c r="BU129" s="37">
        <v>31</v>
      </c>
      <c r="BV129" s="50">
        <v>35</v>
      </c>
      <c r="BW129" s="58">
        <v>38</v>
      </c>
      <c r="BX129" s="58">
        <v>42</v>
      </c>
      <c r="BY129" s="37">
        <v>32</v>
      </c>
      <c r="BZ129" s="50">
        <v>32</v>
      </c>
      <c r="CA129" s="58">
        <v>49</v>
      </c>
      <c r="CB129" s="58">
        <v>53</v>
      </c>
      <c r="CC129" s="37">
        <v>36</v>
      </c>
      <c r="CD129" s="50">
        <v>40</v>
      </c>
      <c r="CE129" s="58">
        <v>51</v>
      </c>
      <c r="CF129" s="58">
        <v>54</v>
      </c>
      <c r="CG129" s="37">
        <v>47</v>
      </c>
      <c r="CH129" s="50">
        <v>52</v>
      </c>
      <c r="CI129" s="58">
        <v>69</v>
      </c>
      <c r="CJ129" s="58">
        <v>74</v>
      </c>
      <c r="CK129" s="37">
        <v>57</v>
      </c>
      <c r="CL129" s="50">
        <v>51</v>
      </c>
      <c r="CM129" s="58">
        <v>89</v>
      </c>
      <c r="CN129" s="58">
        <v>99</v>
      </c>
      <c r="CO129" s="37">
        <v>71</v>
      </c>
      <c r="CP129" s="50">
        <v>62</v>
      </c>
      <c r="CQ129" s="58">
        <v>95</v>
      </c>
      <c r="CR129" s="58">
        <v>107</v>
      </c>
      <c r="CS129" s="37">
        <v>74</v>
      </c>
      <c r="CT129" s="50">
        <v>80</v>
      </c>
      <c r="CU129" s="58">
        <v>109</v>
      </c>
      <c r="CV129" s="58">
        <v>111</v>
      </c>
      <c r="CW129" s="37">
        <v>99</v>
      </c>
      <c r="CX129" s="50">
        <v>82</v>
      </c>
      <c r="CY129" s="58">
        <v>103</v>
      </c>
      <c r="CZ129" s="58">
        <v>103</v>
      </c>
      <c r="DA129" s="37">
        <v>106</v>
      </c>
      <c r="DB129" s="50">
        <v>107</v>
      </c>
      <c r="DC129" s="58">
        <v>132</v>
      </c>
      <c r="DD129" s="58">
        <v>141</v>
      </c>
      <c r="DE129" s="37">
        <v>131</v>
      </c>
      <c r="DF129" s="50">
        <v>130</v>
      </c>
      <c r="DG129" s="58">
        <v>135</v>
      </c>
      <c r="DH129" s="58">
        <v>144</v>
      </c>
      <c r="DI129" s="73">
        <v>129</v>
      </c>
      <c r="DJ129" s="50">
        <v>146</v>
      </c>
      <c r="DK129" s="58">
        <v>154</v>
      </c>
      <c r="DL129" s="58">
        <v>151</v>
      </c>
      <c r="DM129" s="37">
        <v>142</v>
      </c>
      <c r="DN129" s="50">
        <v>129</v>
      </c>
      <c r="DO129" s="58">
        <v>133</v>
      </c>
      <c r="DP129" s="58">
        <v>136</v>
      </c>
      <c r="DQ129" s="37"/>
    </row>
    <row r="130" spans="1:121" x14ac:dyDescent="0.2">
      <c r="A130" s="11" t="str">
        <f>VLOOKUP("&lt;Zeilentitel_3&gt;",Uebersetzungen!$B$3:$E$98,Uebersetzungen!$B$2+1,FALSE)</f>
        <v>Region Bernina</v>
      </c>
      <c r="B130" s="50">
        <v>844</v>
      </c>
      <c r="C130" s="58">
        <v>814</v>
      </c>
      <c r="D130" s="58">
        <v>836</v>
      </c>
      <c r="E130" s="37">
        <v>782</v>
      </c>
      <c r="F130" s="50">
        <v>777</v>
      </c>
      <c r="G130" s="58">
        <v>742</v>
      </c>
      <c r="H130" s="58">
        <v>740</v>
      </c>
      <c r="I130" s="37">
        <v>706</v>
      </c>
      <c r="J130" s="50">
        <v>709</v>
      </c>
      <c r="K130" s="58">
        <v>716</v>
      </c>
      <c r="L130" s="58">
        <v>727</v>
      </c>
      <c r="M130" s="37">
        <v>689</v>
      </c>
      <c r="N130" s="50">
        <v>726</v>
      </c>
      <c r="O130" s="58">
        <v>741</v>
      </c>
      <c r="P130" s="58">
        <v>748</v>
      </c>
      <c r="Q130" s="37">
        <v>707</v>
      </c>
      <c r="R130" s="50">
        <v>749</v>
      </c>
      <c r="S130" s="58">
        <v>783</v>
      </c>
      <c r="T130" s="58">
        <v>772</v>
      </c>
      <c r="U130" s="37">
        <v>656</v>
      </c>
      <c r="V130" s="50">
        <v>679</v>
      </c>
      <c r="W130" s="58">
        <v>716</v>
      </c>
      <c r="X130" s="58">
        <v>739</v>
      </c>
      <c r="Y130" s="37">
        <v>709</v>
      </c>
      <c r="Z130" s="50">
        <v>715</v>
      </c>
      <c r="AA130" s="58">
        <v>731</v>
      </c>
      <c r="AB130" s="58">
        <v>733</v>
      </c>
      <c r="AC130" s="37">
        <v>664</v>
      </c>
      <c r="AD130" s="50">
        <v>688</v>
      </c>
      <c r="AE130" s="58">
        <v>688</v>
      </c>
      <c r="AF130" s="58">
        <v>687</v>
      </c>
      <c r="AG130" s="37">
        <v>581</v>
      </c>
      <c r="AH130" s="50">
        <v>625</v>
      </c>
      <c r="AI130" s="58">
        <v>681</v>
      </c>
      <c r="AJ130" s="58">
        <v>668</v>
      </c>
      <c r="AK130" s="37">
        <v>530</v>
      </c>
      <c r="AL130" s="50">
        <v>598</v>
      </c>
      <c r="AM130" s="58">
        <v>642</v>
      </c>
      <c r="AN130" s="58">
        <v>627</v>
      </c>
      <c r="AO130" s="37">
        <v>527</v>
      </c>
      <c r="AP130" s="50">
        <v>583</v>
      </c>
      <c r="AQ130" s="58">
        <v>629</v>
      </c>
      <c r="AR130" s="58">
        <v>646</v>
      </c>
      <c r="AS130" s="37">
        <v>567</v>
      </c>
      <c r="AT130" s="50">
        <v>623</v>
      </c>
      <c r="AU130" s="58">
        <v>671</v>
      </c>
      <c r="AV130" s="58">
        <v>677</v>
      </c>
      <c r="AW130" s="37">
        <v>567</v>
      </c>
      <c r="AX130" s="50">
        <v>634</v>
      </c>
      <c r="AY130" s="58">
        <v>661</v>
      </c>
      <c r="AZ130" s="58">
        <v>643</v>
      </c>
      <c r="BA130" s="37">
        <v>550</v>
      </c>
      <c r="BB130" s="50">
        <v>610</v>
      </c>
      <c r="BC130" s="58">
        <v>665</v>
      </c>
      <c r="BD130" s="58">
        <v>673</v>
      </c>
      <c r="BE130" s="37">
        <v>602</v>
      </c>
      <c r="BF130" s="50">
        <v>660</v>
      </c>
      <c r="BG130" s="58">
        <v>725</v>
      </c>
      <c r="BH130" s="58">
        <v>738</v>
      </c>
      <c r="BI130" s="37">
        <v>631</v>
      </c>
      <c r="BJ130" s="50">
        <v>667</v>
      </c>
      <c r="BK130" s="58">
        <v>763</v>
      </c>
      <c r="BL130" s="58">
        <v>790</v>
      </c>
      <c r="BM130" s="37">
        <v>638</v>
      </c>
      <c r="BN130" s="50">
        <v>725</v>
      </c>
      <c r="BO130" s="58">
        <v>854</v>
      </c>
      <c r="BP130" s="58">
        <v>883</v>
      </c>
      <c r="BQ130" s="37">
        <v>726</v>
      </c>
      <c r="BR130" s="50">
        <v>759</v>
      </c>
      <c r="BS130" s="58">
        <v>909</v>
      </c>
      <c r="BT130" s="58">
        <v>909</v>
      </c>
      <c r="BU130" s="37">
        <v>757</v>
      </c>
      <c r="BV130" s="50">
        <v>779</v>
      </c>
      <c r="BW130" s="58">
        <v>920</v>
      </c>
      <c r="BX130" s="58">
        <v>916</v>
      </c>
      <c r="BY130" s="37">
        <v>822</v>
      </c>
      <c r="BZ130" s="50">
        <v>787</v>
      </c>
      <c r="CA130" s="58">
        <v>928</v>
      </c>
      <c r="CB130" s="58">
        <v>978</v>
      </c>
      <c r="CC130" s="37">
        <v>856</v>
      </c>
      <c r="CD130" s="50">
        <v>845</v>
      </c>
      <c r="CE130" s="58">
        <v>980</v>
      </c>
      <c r="CF130" s="58">
        <v>1030</v>
      </c>
      <c r="CG130" s="37">
        <v>902</v>
      </c>
      <c r="CH130" s="50">
        <v>893</v>
      </c>
      <c r="CI130" s="58">
        <v>1019</v>
      </c>
      <c r="CJ130" s="58">
        <v>1033</v>
      </c>
      <c r="CK130" s="37">
        <v>915</v>
      </c>
      <c r="CL130" s="50">
        <v>893</v>
      </c>
      <c r="CM130" s="58">
        <v>1062</v>
      </c>
      <c r="CN130" s="58">
        <v>1085</v>
      </c>
      <c r="CO130" s="37">
        <v>973</v>
      </c>
      <c r="CP130" s="50">
        <v>974</v>
      </c>
      <c r="CQ130" s="58">
        <v>1119</v>
      </c>
      <c r="CR130" s="58">
        <v>1108</v>
      </c>
      <c r="CS130" s="37">
        <v>977</v>
      </c>
      <c r="CT130" s="50">
        <v>941</v>
      </c>
      <c r="CU130" s="58">
        <v>1148</v>
      </c>
      <c r="CV130" s="58">
        <v>1157</v>
      </c>
      <c r="CW130" s="37">
        <v>1036</v>
      </c>
      <c r="CX130" s="50">
        <v>1045</v>
      </c>
      <c r="CY130" s="58">
        <v>1226</v>
      </c>
      <c r="CZ130" s="58">
        <v>1232</v>
      </c>
      <c r="DA130" s="37">
        <v>1098</v>
      </c>
      <c r="DB130" s="50">
        <v>1122</v>
      </c>
      <c r="DC130" s="58">
        <v>1302</v>
      </c>
      <c r="DD130" s="58">
        <v>1339</v>
      </c>
      <c r="DE130" s="37">
        <v>1206</v>
      </c>
      <c r="DF130" s="50">
        <v>1210</v>
      </c>
      <c r="DG130" s="58">
        <v>1355</v>
      </c>
      <c r="DH130" s="58">
        <v>1378</v>
      </c>
      <c r="DI130" s="73">
        <v>1254</v>
      </c>
      <c r="DJ130" s="50">
        <v>1260</v>
      </c>
      <c r="DK130" s="58">
        <v>1326</v>
      </c>
      <c r="DL130" s="58">
        <v>1324</v>
      </c>
      <c r="DM130" s="37">
        <v>1283</v>
      </c>
      <c r="DN130" s="50">
        <v>1294</v>
      </c>
      <c r="DO130" s="58">
        <v>1376</v>
      </c>
      <c r="DP130" s="58">
        <v>1402</v>
      </c>
      <c r="DQ130" s="37"/>
    </row>
    <row r="131" spans="1:121" x14ac:dyDescent="0.2">
      <c r="A131" s="11" t="str">
        <f>VLOOKUP("&lt;Zeilentitel_4&gt;",Uebersetzungen!$B$3:$E$98,Uebersetzungen!$B$2+1,FALSE)</f>
        <v>Region Engiadina Bassa/Val Müstair</v>
      </c>
      <c r="B131" s="50">
        <v>999</v>
      </c>
      <c r="C131" s="58">
        <v>917</v>
      </c>
      <c r="D131" s="58">
        <v>918</v>
      </c>
      <c r="E131" s="37">
        <v>900</v>
      </c>
      <c r="F131" s="50">
        <v>891</v>
      </c>
      <c r="G131" s="58">
        <v>889</v>
      </c>
      <c r="H131" s="58">
        <v>870</v>
      </c>
      <c r="I131" s="37">
        <v>813</v>
      </c>
      <c r="J131" s="50">
        <v>784</v>
      </c>
      <c r="K131" s="58">
        <v>794</v>
      </c>
      <c r="L131" s="58">
        <v>820</v>
      </c>
      <c r="M131" s="37">
        <v>803</v>
      </c>
      <c r="N131" s="50">
        <v>804</v>
      </c>
      <c r="O131" s="58">
        <v>793</v>
      </c>
      <c r="P131" s="58">
        <v>803</v>
      </c>
      <c r="Q131" s="37">
        <v>857</v>
      </c>
      <c r="R131" s="50">
        <v>837</v>
      </c>
      <c r="S131" s="58">
        <v>829</v>
      </c>
      <c r="T131" s="58">
        <v>826</v>
      </c>
      <c r="U131" s="37">
        <v>878</v>
      </c>
      <c r="V131" s="50">
        <v>835</v>
      </c>
      <c r="W131" s="58">
        <v>844</v>
      </c>
      <c r="X131" s="58">
        <v>856</v>
      </c>
      <c r="Y131" s="37">
        <v>911</v>
      </c>
      <c r="Z131" s="50">
        <v>875</v>
      </c>
      <c r="AA131" s="58">
        <v>829</v>
      </c>
      <c r="AB131" s="58">
        <v>843</v>
      </c>
      <c r="AC131" s="37">
        <v>832</v>
      </c>
      <c r="AD131" s="50">
        <v>769</v>
      </c>
      <c r="AE131" s="58">
        <v>787</v>
      </c>
      <c r="AF131" s="58">
        <v>812</v>
      </c>
      <c r="AG131" s="37">
        <v>755</v>
      </c>
      <c r="AH131" s="50">
        <v>793</v>
      </c>
      <c r="AI131" s="58">
        <v>784</v>
      </c>
      <c r="AJ131" s="58">
        <v>770</v>
      </c>
      <c r="AK131" s="37">
        <v>665</v>
      </c>
      <c r="AL131" s="50">
        <v>668</v>
      </c>
      <c r="AM131" s="58">
        <v>714</v>
      </c>
      <c r="AN131" s="58">
        <v>702</v>
      </c>
      <c r="AO131" s="37">
        <v>638</v>
      </c>
      <c r="AP131" s="50">
        <v>652</v>
      </c>
      <c r="AQ131" s="58">
        <v>700</v>
      </c>
      <c r="AR131" s="58">
        <v>709</v>
      </c>
      <c r="AS131" s="37">
        <v>669</v>
      </c>
      <c r="AT131" s="50">
        <v>709</v>
      </c>
      <c r="AU131" s="58">
        <v>754</v>
      </c>
      <c r="AV131" s="58">
        <v>769</v>
      </c>
      <c r="AW131" s="37">
        <v>713</v>
      </c>
      <c r="AX131" s="50">
        <v>755</v>
      </c>
      <c r="AY131" s="58">
        <v>815</v>
      </c>
      <c r="AZ131" s="58">
        <v>809</v>
      </c>
      <c r="BA131" s="37">
        <v>769</v>
      </c>
      <c r="BB131" s="50">
        <v>789</v>
      </c>
      <c r="BC131" s="58">
        <v>845</v>
      </c>
      <c r="BD131" s="58">
        <v>851</v>
      </c>
      <c r="BE131" s="37">
        <v>820</v>
      </c>
      <c r="BF131" s="50">
        <v>856</v>
      </c>
      <c r="BG131" s="58">
        <v>888</v>
      </c>
      <c r="BH131" s="58">
        <v>893</v>
      </c>
      <c r="BI131" s="37">
        <v>865</v>
      </c>
      <c r="BJ131" s="50">
        <v>910</v>
      </c>
      <c r="BK131" s="58">
        <v>1046</v>
      </c>
      <c r="BL131" s="58">
        <v>1046</v>
      </c>
      <c r="BM131" s="37">
        <v>911</v>
      </c>
      <c r="BN131" s="50">
        <v>926</v>
      </c>
      <c r="BO131" s="58">
        <v>1102</v>
      </c>
      <c r="BP131" s="58">
        <v>1136</v>
      </c>
      <c r="BQ131" s="37">
        <v>986</v>
      </c>
      <c r="BR131" s="50">
        <v>960</v>
      </c>
      <c r="BS131" s="58">
        <v>1155</v>
      </c>
      <c r="BT131" s="58">
        <v>1155</v>
      </c>
      <c r="BU131" s="37">
        <v>1032</v>
      </c>
      <c r="BV131" s="50">
        <v>1033</v>
      </c>
      <c r="BW131" s="58">
        <v>1187</v>
      </c>
      <c r="BX131" s="58">
        <v>1223</v>
      </c>
      <c r="BY131" s="37">
        <v>1114</v>
      </c>
      <c r="BZ131" s="50">
        <v>1065</v>
      </c>
      <c r="CA131" s="58">
        <v>1204</v>
      </c>
      <c r="CB131" s="58">
        <v>1237</v>
      </c>
      <c r="CC131" s="37">
        <v>1148</v>
      </c>
      <c r="CD131" s="50">
        <v>1101</v>
      </c>
      <c r="CE131" s="58">
        <v>1242</v>
      </c>
      <c r="CF131" s="58">
        <v>1256</v>
      </c>
      <c r="CG131" s="37">
        <v>1191</v>
      </c>
      <c r="CH131" s="50">
        <v>1170</v>
      </c>
      <c r="CI131" s="58">
        <v>1280</v>
      </c>
      <c r="CJ131" s="58">
        <v>1320</v>
      </c>
      <c r="CK131" s="37">
        <v>1231</v>
      </c>
      <c r="CL131" s="50">
        <v>1186</v>
      </c>
      <c r="CM131" s="58">
        <v>1296</v>
      </c>
      <c r="CN131" s="58">
        <v>1327</v>
      </c>
      <c r="CO131" s="37">
        <v>1245</v>
      </c>
      <c r="CP131" s="50">
        <v>1227</v>
      </c>
      <c r="CQ131" s="58">
        <v>1342</v>
      </c>
      <c r="CR131" s="58">
        <v>1380</v>
      </c>
      <c r="CS131" s="37">
        <v>1295</v>
      </c>
      <c r="CT131" s="50">
        <v>1272</v>
      </c>
      <c r="CU131" s="58">
        <v>1389</v>
      </c>
      <c r="CV131" s="58">
        <v>1435</v>
      </c>
      <c r="CW131" s="37">
        <v>1322</v>
      </c>
      <c r="CX131" s="50">
        <v>1334</v>
      </c>
      <c r="CY131" s="58">
        <v>1510</v>
      </c>
      <c r="CZ131" s="58">
        <v>1535</v>
      </c>
      <c r="DA131" s="37">
        <v>1468</v>
      </c>
      <c r="DB131" s="50">
        <v>1444</v>
      </c>
      <c r="DC131" s="58">
        <v>1578</v>
      </c>
      <c r="DD131" s="58">
        <v>1619</v>
      </c>
      <c r="DE131" s="37">
        <v>1545</v>
      </c>
      <c r="DF131" s="50">
        <v>1535</v>
      </c>
      <c r="DG131" s="58">
        <v>1646</v>
      </c>
      <c r="DH131" s="58">
        <v>1674</v>
      </c>
      <c r="DI131" s="73">
        <v>1616</v>
      </c>
      <c r="DJ131" s="50">
        <v>1597</v>
      </c>
      <c r="DK131" s="58">
        <v>1628</v>
      </c>
      <c r="DL131" s="58">
        <v>1610</v>
      </c>
      <c r="DM131" s="37">
        <v>1598</v>
      </c>
      <c r="DN131" s="50">
        <v>1576</v>
      </c>
      <c r="DO131" s="58">
        <v>1613</v>
      </c>
      <c r="DP131" s="58">
        <v>1652</v>
      </c>
      <c r="DQ131" s="37"/>
    </row>
    <row r="132" spans="1:121" x14ac:dyDescent="0.2">
      <c r="A132" s="11" t="str">
        <f>VLOOKUP("&lt;Zeilentitel_5&gt;",Uebersetzungen!$B$3:$E$98,Uebersetzungen!$B$2+1,FALSE)</f>
        <v>Region Imboden</v>
      </c>
      <c r="B132" s="50">
        <v>0</v>
      </c>
      <c r="C132" s="58">
        <v>0</v>
      </c>
      <c r="D132" s="58">
        <v>0</v>
      </c>
      <c r="E132" s="37">
        <v>0</v>
      </c>
      <c r="F132" s="50">
        <v>0</v>
      </c>
      <c r="G132" s="58">
        <v>0</v>
      </c>
      <c r="H132" s="58">
        <v>0</v>
      </c>
      <c r="I132" s="37">
        <v>0</v>
      </c>
      <c r="J132" s="50">
        <v>0</v>
      </c>
      <c r="K132" s="58">
        <v>0</v>
      </c>
      <c r="L132" s="58">
        <v>1</v>
      </c>
      <c r="M132" s="37">
        <v>2</v>
      </c>
      <c r="N132" s="50">
        <v>2</v>
      </c>
      <c r="O132" s="58">
        <v>2</v>
      </c>
      <c r="P132" s="58">
        <v>2</v>
      </c>
      <c r="Q132" s="37">
        <v>1</v>
      </c>
      <c r="R132" s="50">
        <v>1</v>
      </c>
      <c r="S132" s="58">
        <v>1</v>
      </c>
      <c r="T132" s="58">
        <v>1</v>
      </c>
      <c r="U132" s="37">
        <v>1</v>
      </c>
      <c r="V132" s="50">
        <v>1</v>
      </c>
      <c r="W132" s="58">
        <v>1</v>
      </c>
      <c r="X132" s="58">
        <v>1</v>
      </c>
      <c r="Y132" s="37">
        <v>1</v>
      </c>
      <c r="Z132" s="50">
        <v>1</v>
      </c>
      <c r="AA132" s="58">
        <v>1</v>
      </c>
      <c r="AB132" s="58">
        <v>3</v>
      </c>
      <c r="AC132" s="37">
        <v>4</v>
      </c>
      <c r="AD132" s="50">
        <v>6</v>
      </c>
      <c r="AE132" s="58">
        <v>6</v>
      </c>
      <c r="AF132" s="58">
        <v>5</v>
      </c>
      <c r="AG132" s="37">
        <v>4</v>
      </c>
      <c r="AH132" s="50">
        <v>4</v>
      </c>
      <c r="AI132" s="58">
        <v>4</v>
      </c>
      <c r="AJ132" s="58">
        <v>4</v>
      </c>
      <c r="AK132" s="37">
        <v>4</v>
      </c>
      <c r="AL132" s="50">
        <v>4</v>
      </c>
      <c r="AM132" s="58">
        <v>5</v>
      </c>
      <c r="AN132" s="58">
        <v>5</v>
      </c>
      <c r="AO132" s="37">
        <v>0</v>
      </c>
      <c r="AP132" s="50">
        <v>0</v>
      </c>
      <c r="AQ132" s="58">
        <v>4</v>
      </c>
      <c r="AR132" s="58">
        <v>4</v>
      </c>
      <c r="AS132" s="37">
        <v>4</v>
      </c>
      <c r="AT132" s="50">
        <v>6</v>
      </c>
      <c r="AU132" s="58">
        <v>11</v>
      </c>
      <c r="AV132" s="58">
        <v>11</v>
      </c>
      <c r="AW132" s="37">
        <v>13</v>
      </c>
      <c r="AX132" s="50">
        <v>8</v>
      </c>
      <c r="AY132" s="58">
        <v>10</v>
      </c>
      <c r="AZ132" s="58">
        <v>15</v>
      </c>
      <c r="BA132" s="37">
        <v>16</v>
      </c>
      <c r="BB132" s="50">
        <v>18</v>
      </c>
      <c r="BC132" s="58">
        <v>21</v>
      </c>
      <c r="BD132" s="58">
        <v>22</v>
      </c>
      <c r="BE132" s="37">
        <v>24</v>
      </c>
      <c r="BF132" s="50">
        <v>24</v>
      </c>
      <c r="BG132" s="58">
        <v>23</v>
      </c>
      <c r="BH132" s="58">
        <v>23</v>
      </c>
      <c r="BI132" s="37">
        <v>18</v>
      </c>
      <c r="BJ132" s="50">
        <v>19</v>
      </c>
      <c r="BK132" s="58">
        <v>21</v>
      </c>
      <c r="BL132" s="58">
        <v>25</v>
      </c>
      <c r="BM132" s="37">
        <v>15</v>
      </c>
      <c r="BN132" s="50">
        <v>15</v>
      </c>
      <c r="BO132" s="58">
        <v>27</v>
      </c>
      <c r="BP132" s="58">
        <v>33</v>
      </c>
      <c r="BQ132" s="37">
        <v>16</v>
      </c>
      <c r="BR132" s="50">
        <v>21</v>
      </c>
      <c r="BS132" s="58">
        <v>27</v>
      </c>
      <c r="BT132" s="58">
        <v>28</v>
      </c>
      <c r="BU132" s="37">
        <v>13</v>
      </c>
      <c r="BV132" s="50">
        <v>21</v>
      </c>
      <c r="BW132" s="58">
        <v>29</v>
      </c>
      <c r="BX132" s="58">
        <v>30</v>
      </c>
      <c r="BY132" s="37">
        <v>23</v>
      </c>
      <c r="BZ132" s="50">
        <v>28</v>
      </c>
      <c r="CA132" s="58">
        <v>34</v>
      </c>
      <c r="CB132" s="58">
        <v>33</v>
      </c>
      <c r="CC132" s="37">
        <v>26</v>
      </c>
      <c r="CD132" s="50">
        <v>27</v>
      </c>
      <c r="CE132" s="58">
        <v>38</v>
      </c>
      <c r="CF132" s="58">
        <v>31</v>
      </c>
      <c r="CG132" s="37">
        <v>27</v>
      </c>
      <c r="CH132" s="50">
        <v>28</v>
      </c>
      <c r="CI132" s="58">
        <v>35</v>
      </c>
      <c r="CJ132" s="58">
        <v>37</v>
      </c>
      <c r="CK132" s="37">
        <v>34</v>
      </c>
      <c r="CL132" s="50">
        <v>39</v>
      </c>
      <c r="CM132" s="58">
        <v>42</v>
      </c>
      <c r="CN132" s="58">
        <v>43</v>
      </c>
      <c r="CO132" s="37">
        <v>37</v>
      </c>
      <c r="CP132" s="50">
        <v>43</v>
      </c>
      <c r="CQ132" s="58">
        <v>44</v>
      </c>
      <c r="CR132" s="58">
        <v>39</v>
      </c>
      <c r="CS132" s="37">
        <v>36</v>
      </c>
      <c r="CT132" s="50">
        <v>48</v>
      </c>
      <c r="CU132" s="58">
        <v>48</v>
      </c>
      <c r="CV132" s="58">
        <v>49</v>
      </c>
      <c r="CW132" s="37">
        <v>51</v>
      </c>
      <c r="CX132" s="50">
        <v>56</v>
      </c>
      <c r="CY132" s="58">
        <v>64</v>
      </c>
      <c r="CZ132" s="58">
        <v>65</v>
      </c>
      <c r="DA132" s="37">
        <v>53</v>
      </c>
      <c r="DB132" s="50">
        <v>64</v>
      </c>
      <c r="DC132" s="58">
        <v>72</v>
      </c>
      <c r="DD132" s="58">
        <v>70</v>
      </c>
      <c r="DE132" s="37">
        <v>72</v>
      </c>
      <c r="DF132" s="50">
        <v>68</v>
      </c>
      <c r="DG132" s="58">
        <v>87</v>
      </c>
      <c r="DH132" s="58">
        <v>87</v>
      </c>
      <c r="DI132" s="73">
        <v>67</v>
      </c>
      <c r="DJ132" s="50">
        <v>82</v>
      </c>
      <c r="DK132" s="58">
        <v>85</v>
      </c>
      <c r="DL132" s="58">
        <v>91</v>
      </c>
      <c r="DM132" s="37">
        <v>84</v>
      </c>
      <c r="DN132" s="50">
        <v>93</v>
      </c>
      <c r="DO132" s="58">
        <v>98</v>
      </c>
      <c r="DP132" s="58">
        <v>96</v>
      </c>
      <c r="DQ132" s="37"/>
    </row>
    <row r="133" spans="1:121" x14ac:dyDescent="0.2">
      <c r="A133" s="11" t="str">
        <f>VLOOKUP("&lt;Zeilentitel_6&gt;",Uebersetzungen!$B$3:$E$98,Uebersetzungen!$B$2+1,FALSE)</f>
        <v>Region Landquart</v>
      </c>
      <c r="B133" s="50">
        <v>12</v>
      </c>
      <c r="C133" s="58">
        <v>11</v>
      </c>
      <c r="D133" s="58">
        <v>10</v>
      </c>
      <c r="E133" s="37">
        <v>10</v>
      </c>
      <c r="F133" s="50">
        <v>9</v>
      </c>
      <c r="G133" s="58">
        <v>6</v>
      </c>
      <c r="H133" s="58">
        <v>6</v>
      </c>
      <c r="I133" s="37">
        <v>8</v>
      </c>
      <c r="J133" s="50">
        <v>8</v>
      </c>
      <c r="K133" s="58">
        <v>11</v>
      </c>
      <c r="L133" s="58">
        <v>11</v>
      </c>
      <c r="M133" s="37">
        <v>12</v>
      </c>
      <c r="N133" s="50">
        <v>13</v>
      </c>
      <c r="O133" s="58">
        <v>12</v>
      </c>
      <c r="P133" s="58">
        <v>18</v>
      </c>
      <c r="Q133" s="37">
        <v>15</v>
      </c>
      <c r="R133" s="50">
        <v>14</v>
      </c>
      <c r="S133" s="58">
        <v>15</v>
      </c>
      <c r="T133" s="58">
        <v>26</v>
      </c>
      <c r="U133" s="37">
        <v>27</v>
      </c>
      <c r="V133" s="50">
        <v>27</v>
      </c>
      <c r="W133" s="58">
        <v>30</v>
      </c>
      <c r="X133" s="58">
        <v>32</v>
      </c>
      <c r="Y133" s="37">
        <v>34</v>
      </c>
      <c r="Z133" s="50">
        <v>37</v>
      </c>
      <c r="AA133" s="58">
        <v>37</v>
      </c>
      <c r="AB133" s="58">
        <v>35</v>
      </c>
      <c r="AC133" s="37">
        <v>35</v>
      </c>
      <c r="AD133" s="50">
        <v>33</v>
      </c>
      <c r="AE133" s="58">
        <v>33</v>
      </c>
      <c r="AF133" s="58">
        <v>36</v>
      </c>
      <c r="AG133" s="37">
        <v>37</v>
      </c>
      <c r="AH133" s="50">
        <v>36</v>
      </c>
      <c r="AI133" s="58">
        <v>35</v>
      </c>
      <c r="AJ133" s="58">
        <v>41</v>
      </c>
      <c r="AK133" s="37">
        <v>41</v>
      </c>
      <c r="AL133" s="50">
        <v>41</v>
      </c>
      <c r="AM133" s="58">
        <v>43</v>
      </c>
      <c r="AN133" s="58">
        <v>56</v>
      </c>
      <c r="AO133" s="37">
        <v>52</v>
      </c>
      <c r="AP133" s="50">
        <v>51</v>
      </c>
      <c r="AQ133" s="58">
        <v>57</v>
      </c>
      <c r="AR133" s="58">
        <v>61</v>
      </c>
      <c r="AS133" s="37">
        <v>62</v>
      </c>
      <c r="AT133" s="50">
        <v>57</v>
      </c>
      <c r="AU133" s="58">
        <v>58</v>
      </c>
      <c r="AV133" s="58">
        <v>59</v>
      </c>
      <c r="AW133" s="37">
        <v>62</v>
      </c>
      <c r="AX133" s="50">
        <v>63</v>
      </c>
      <c r="AY133" s="58">
        <v>66</v>
      </c>
      <c r="AZ133" s="58">
        <v>55</v>
      </c>
      <c r="BA133" s="37">
        <v>55</v>
      </c>
      <c r="BB133" s="50">
        <v>94</v>
      </c>
      <c r="BC133" s="58">
        <v>97</v>
      </c>
      <c r="BD133" s="58">
        <v>95</v>
      </c>
      <c r="BE133" s="37">
        <v>100</v>
      </c>
      <c r="BF133" s="50">
        <v>107</v>
      </c>
      <c r="BG133" s="58">
        <v>124</v>
      </c>
      <c r="BH133" s="58">
        <v>134</v>
      </c>
      <c r="BI133" s="37">
        <v>143</v>
      </c>
      <c r="BJ133" s="50">
        <v>124</v>
      </c>
      <c r="BK133" s="58">
        <v>137</v>
      </c>
      <c r="BL133" s="58">
        <v>144</v>
      </c>
      <c r="BM133" s="37">
        <v>141</v>
      </c>
      <c r="BN133" s="50">
        <v>147</v>
      </c>
      <c r="BO133" s="58">
        <v>150</v>
      </c>
      <c r="BP133" s="58">
        <v>152</v>
      </c>
      <c r="BQ133" s="37">
        <v>158</v>
      </c>
      <c r="BR133" s="50">
        <v>152</v>
      </c>
      <c r="BS133" s="58">
        <v>156</v>
      </c>
      <c r="BT133" s="58">
        <v>164</v>
      </c>
      <c r="BU133" s="37">
        <v>165</v>
      </c>
      <c r="BV133" s="50">
        <v>175</v>
      </c>
      <c r="BW133" s="58">
        <v>180</v>
      </c>
      <c r="BX133" s="58">
        <v>178</v>
      </c>
      <c r="BY133" s="37">
        <v>178</v>
      </c>
      <c r="BZ133" s="50">
        <v>172</v>
      </c>
      <c r="CA133" s="58">
        <v>186</v>
      </c>
      <c r="CB133" s="58">
        <v>196</v>
      </c>
      <c r="CC133" s="37">
        <v>181</v>
      </c>
      <c r="CD133" s="50">
        <v>179</v>
      </c>
      <c r="CE133" s="58">
        <v>189</v>
      </c>
      <c r="CF133" s="58">
        <v>189</v>
      </c>
      <c r="CG133" s="37">
        <v>181</v>
      </c>
      <c r="CH133" s="50">
        <v>169</v>
      </c>
      <c r="CI133" s="58">
        <v>183</v>
      </c>
      <c r="CJ133" s="58">
        <v>181</v>
      </c>
      <c r="CK133" s="37">
        <v>177</v>
      </c>
      <c r="CL133" s="50">
        <v>192</v>
      </c>
      <c r="CM133" s="58">
        <v>209</v>
      </c>
      <c r="CN133" s="58">
        <v>216</v>
      </c>
      <c r="CO133" s="37">
        <v>209</v>
      </c>
      <c r="CP133" s="50">
        <v>211</v>
      </c>
      <c r="CQ133" s="58">
        <v>225</v>
      </c>
      <c r="CR133" s="58">
        <v>230</v>
      </c>
      <c r="CS133" s="37">
        <v>228</v>
      </c>
      <c r="CT133" s="50">
        <v>241</v>
      </c>
      <c r="CU133" s="58">
        <v>236</v>
      </c>
      <c r="CV133" s="58">
        <v>236</v>
      </c>
      <c r="CW133" s="37">
        <v>237</v>
      </c>
      <c r="CX133" s="50">
        <v>236</v>
      </c>
      <c r="CY133" s="58">
        <v>239</v>
      </c>
      <c r="CZ133" s="58">
        <v>242</v>
      </c>
      <c r="DA133" s="37">
        <v>238</v>
      </c>
      <c r="DB133" s="50">
        <v>254</v>
      </c>
      <c r="DC133" s="58">
        <v>258</v>
      </c>
      <c r="DD133" s="58">
        <v>263</v>
      </c>
      <c r="DE133" s="37">
        <v>260</v>
      </c>
      <c r="DF133" s="50">
        <v>278</v>
      </c>
      <c r="DG133" s="58">
        <v>279</v>
      </c>
      <c r="DH133" s="58">
        <v>277</v>
      </c>
      <c r="DI133" s="73">
        <v>270</v>
      </c>
      <c r="DJ133" s="50">
        <v>280</v>
      </c>
      <c r="DK133" s="58">
        <v>287</v>
      </c>
      <c r="DL133" s="58">
        <v>286</v>
      </c>
      <c r="DM133" s="37">
        <v>294</v>
      </c>
      <c r="DN133" s="50">
        <v>293</v>
      </c>
      <c r="DO133" s="58">
        <v>303</v>
      </c>
      <c r="DP133" s="58">
        <v>294</v>
      </c>
      <c r="DQ133" s="37"/>
    </row>
    <row r="134" spans="1:121" x14ac:dyDescent="0.2">
      <c r="A134" s="11" t="str">
        <f>VLOOKUP("&lt;Zeilentitel_7&gt;",Uebersetzungen!$B$3:$E$98,Uebersetzungen!$B$2+1,FALSE)</f>
        <v>Region Maloja</v>
      </c>
      <c r="B134" s="50">
        <v>1359</v>
      </c>
      <c r="C134" s="58">
        <v>1311</v>
      </c>
      <c r="D134" s="58">
        <v>1309</v>
      </c>
      <c r="E134" s="37">
        <v>1247</v>
      </c>
      <c r="F134" s="50">
        <v>1234</v>
      </c>
      <c r="G134" s="58">
        <v>1196</v>
      </c>
      <c r="H134" s="58">
        <v>1207</v>
      </c>
      <c r="I134" s="37">
        <v>1146</v>
      </c>
      <c r="J134" s="50">
        <v>1183</v>
      </c>
      <c r="K134" s="58">
        <v>1210</v>
      </c>
      <c r="L134" s="58">
        <v>1235</v>
      </c>
      <c r="M134" s="37">
        <v>1281</v>
      </c>
      <c r="N134" s="50">
        <v>1302</v>
      </c>
      <c r="O134" s="58">
        <v>1349</v>
      </c>
      <c r="P134" s="58">
        <v>1391</v>
      </c>
      <c r="Q134" s="37">
        <v>1401</v>
      </c>
      <c r="R134" s="50">
        <v>1432</v>
      </c>
      <c r="S134" s="58">
        <v>1522</v>
      </c>
      <c r="T134" s="58">
        <v>1524</v>
      </c>
      <c r="U134" s="37">
        <v>1566</v>
      </c>
      <c r="V134" s="50">
        <v>1584</v>
      </c>
      <c r="W134" s="58">
        <v>1692</v>
      </c>
      <c r="X134" s="58">
        <v>1741</v>
      </c>
      <c r="Y134" s="37">
        <v>1826</v>
      </c>
      <c r="Z134" s="50">
        <v>1817</v>
      </c>
      <c r="AA134" s="58">
        <v>1817</v>
      </c>
      <c r="AB134" s="58">
        <v>1791</v>
      </c>
      <c r="AC134" s="37">
        <v>1696</v>
      </c>
      <c r="AD134" s="50">
        <v>1689</v>
      </c>
      <c r="AE134" s="58">
        <v>1763</v>
      </c>
      <c r="AF134" s="58">
        <v>1784</v>
      </c>
      <c r="AG134" s="37">
        <v>1591</v>
      </c>
      <c r="AH134" s="50">
        <v>1705</v>
      </c>
      <c r="AI134" s="58">
        <v>1813</v>
      </c>
      <c r="AJ134" s="58">
        <v>1739</v>
      </c>
      <c r="AK134" s="37">
        <v>1467</v>
      </c>
      <c r="AL134" s="50">
        <v>1579</v>
      </c>
      <c r="AM134" s="58">
        <v>1660</v>
      </c>
      <c r="AN134" s="58">
        <v>1586</v>
      </c>
      <c r="AO134" s="37">
        <v>1433</v>
      </c>
      <c r="AP134" s="50">
        <v>1479</v>
      </c>
      <c r="AQ134" s="58">
        <v>1610</v>
      </c>
      <c r="AR134" s="58">
        <v>1621</v>
      </c>
      <c r="AS134" s="37">
        <v>1434</v>
      </c>
      <c r="AT134" s="50">
        <v>1569</v>
      </c>
      <c r="AU134" s="58">
        <v>1716</v>
      </c>
      <c r="AV134" s="58">
        <v>1731</v>
      </c>
      <c r="AW134" s="37">
        <v>1598</v>
      </c>
      <c r="AX134" s="50">
        <v>1715</v>
      </c>
      <c r="AY134" s="58">
        <v>1822</v>
      </c>
      <c r="AZ134" s="58">
        <v>1821</v>
      </c>
      <c r="BA134" s="37">
        <v>1704</v>
      </c>
      <c r="BB134" s="50">
        <v>1801</v>
      </c>
      <c r="BC134" s="58">
        <v>1916</v>
      </c>
      <c r="BD134" s="58">
        <v>1908</v>
      </c>
      <c r="BE134" s="37">
        <v>1789</v>
      </c>
      <c r="BF134" s="50">
        <v>1910</v>
      </c>
      <c r="BG134" s="58">
        <v>2133</v>
      </c>
      <c r="BH134" s="58">
        <v>2152</v>
      </c>
      <c r="BI134" s="37">
        <v>1959</v>
      </c>
      <c r="BJ134" s="50">
        <v>2146</v>
      </c>
      <c r="BK134" s="58">
        <v>2442</v>
      </c>
      <c r="BL134" s="58">
        <v>2502</v>
      </c>
      <c r="BM134" s="37">
        <v>2238</v>
      </c>
      <c r="BN134" s="50">
        <v>2256</v>
      </c>
      <c r="BO134" s="58">
        <v>2494</v>
      </c>
      <c r="BP134" s="58">
        <v>2541</v>
      </c>
      <c r="BQ134" s="37">
        <v>2420</v>
      </c>
      <c r="BR134" s="50">
        <v>2452</v>
      </c>
      <c r="BS134" s="58">
        <v>2652</v>
      </c>
      <c r="BT134" s="58">
        <v>2648</v>
      </c>
      <c r="BU134" s="37">
        <v>2625</v>
      </c>
      <c r="BV134" s="50">
        <v>2609</v>
      </c>
      <c r="BW134" s="58">
        <v>2784</v>
      </c>
      <c r="BX134" s="58">
        <v>2833</v>
      </c>
      <c r="BY134" s="37">
        <v>2875</v>
      </c>
      <c r="BZ134" s="50">
        <v>2810</v>
      </c>
      <c r="CA134" s="58">
        <v>2784</v>
      </c>
      <c r="CB134" s="58">
        <v>2851</v>
      </c>
      <c r="CC134" s="37">
        <v>2840</v>
      </c>
      <c r="CD134" s="50">
        <v>2770</v>
      </c>
      <c r="CE134" s="58">
        <v>2797</v>
      </c>
      <c r="CF134" s="58">
        <v>2806</v>
      </c>
      <c r="CG134" s="37">
        <v>3158</v>
      </c>
      <c r="CH134" s="50">
        <v>2865</v>
      </c>
      <c r="CI134" s="58">
        <v>2933</v>
      </c>
      <c r="CJ134" s="58">
        <v>2934</v>
      </c>
      <c r="CK134" s="37">
        <v>3214</v>
      </c>
      <c r="CL134" s="50">
        <v>3000</v>
      </c>
      <c r="CM134" s="58">
        <v>3037</v>
      </c>
      <c r="CN134" s="58">
        <v>3036</v>
      </c>
      <c r="CO134" s="37">
        <v>3389</v>
      </c>
      <c r="CP134" s="50">
        <v>3236</v>
      </c>
      <c r="CQ134" s="58">
        <v>3198</v>
      </c>
      <c r="CR134" s="58">
        <v>3275</v>
      </c>
      <c r="CS134" s="37">
        <v>3694</v>
      </c>
      <c r="CT134" s="50">
        <v>3449</v>
      </c>
      <c r="CU134" s="58">
        <v>3269</v>
      </c>
      <c r="CV134" s="58">
        <v>3610</v>
      </c>
      <c r="CW134" s="37">
        <v>3948</v>
      </c>
      <c r="CX134" s="50">
        <v>3778</v>
      </c>
      <c r="CY134" s="58">
        <v>3908</v>
      </c>
      <c r="CZ134" s="58">
        <v>4059</v>
      </c>
      <c r="DA134" s="37">
        <v>4504</v>
      </c>
      <c r="DB134" s="50">
        <v>4471</v>
      </c>
      <c r="DC134" s="58">
        <v>4273</v>
      </c>
      <c r="DD134" s="58">
        <v>4393</v>
      </c>
      <c r="DE134" s="37">
        <v>4846</v>
      </c>
      <c r="DF134" s="50">
        <v>4949</v>
      </c>
      <c r="DG134" s="58">
        <v>4767</v>
      </c>
      <c r="DH134" s="58">
        <v>4891</v>
      </c>
      <c r="DI134" s="73">
        <v>5172</v>
      </c>
      <c r="DJ134" s="50">
        <v>5191</v>
      </c>
      <c r="DK134" s="58">
        <v>4778</v>
      </c>
      <c r="DL134" s="58">
        <v>4845</v>
      </c>
      <c r="DM134" s="37">
        <v>4990</v>
      </c>
      <c r="DN134" s="50">
        <v>5118</v>
      </c>
      <c r="DO134" s="58">
        <v>4803</v>
      </c>
      <c r="DP134" s="58">
        <v>5082</v>
      </c>
      <c r="DQ134" s="37"/>
    </row>
    <row r="135" spans="1:121" x14ac:dyDescent="0.2">
      <c r="A135" s="11" t="str">
        <f>VLOOKUP("&lt;Zeilentitel_8&gt;",Uebersetzungen!$B$3:$E$98,Uebersetzungen!$B$2+1,FALSE)</f>
        <v>Region Moesa</v>
      </c>
      <c r="B135" s="50">
        <v>52</v>
      </c>
      <c r="C135" s="58">
        <v>47</v>
      </c>
      <c r="D135" s="58">
        <v>47</v>
      </c>
      <c r="E135" s="37">
        <v>47</v>
      </c>
      <c r="F135" s="50">
        <v>49</v>
      </c>
      <c r="G135" s="58">
        <v>47</v>
      </c>
      <c r="H135" s="58">
        <v>48</v>
      </c>
      <c r="I135" s="37">
        <v>46</v>
      </c>
      <c r="J135" s="50">
        <v>49</v>
      </c>
      <c r="K135" s="58">
        <v>47</v>
      </c>
      <c r="L135" s="58">
        <v>46</v>
      </c>
      <c r="M135" s="37">
        <v>36</v>
      </c>
      <c r="N135" s="50">
        <v>38</v>
      </c>
      <c r="O135" s="58">
        <v>32</v>
      </c>
      <c r="P135" s="58">
        <v>33</v>
      </c>
      <c r="Q135" s="37">
        <v>34</v>
      </c>
      <c r="R135" s="50">
        <v>37</v>
      </c>
      <c r="S135" s="58">
        <v>41</v>
      </c>
      <c r="T135" s="58">
        <v>42</v>
      </c>
      <c r="U135" s="37">
        <v>39</v>
      </c>
      <c r="V135" s="50">
        <v>43</v>
      </c>
      <c r="W135" s="58">
        <v>45</v>
      </c>
      <c r="X135" s="58">
        <v>44</v>
      </c>
      <c r="Y135" s="37">
        <v>43</v>
      </c>
      <c r="Z135" s="50">
        <v>48</v>
      </c>
      <c r="AA135" s="58">
        <v>52</v>
      </c>
      <c r="AB135" s="58">
        <v>54</v>
      </c>
      <c r="AC135" s="37">
        <v>51</v>
      </c>
      <c r="AD135" s="50">
        <v>53</v>
      </c>
      <c r="AE135" s="58">
        <v>58</v>
      </c>
      <c r="AF135" s="58">
        <v>59</v>
      </c>
      <c r="AG135" s="37">
        <v>53</v>
      </c>
      <c r="AH135" s="50">
        <v>57</v>
      </c>
      <c r="AI135" s="58">
        <v>67</v>
      </c>
      <c r="AJ135" s="58">
        <v>65</v>
      </c>
      <c r="AK135" s="37">
        <v>64</v>
      </c>
      <c r="AL135" s="50">
        <v>67</v>
      </c>
      <c r="AM135" s="58">
        <v>68</v>
      </c>
      <c r="AN135" s="58">
        <v>68</v>
      </c>
      <c r="AO135" s="37">
        <v>54</v>
      </c>
      <c r="AP135" s="50">
        <v>58</v>
      </c>
      <c r="AQ135" s="58">
        <v>73</v>
      </c>
      <c r="AR135" s="58">
        <v>72</v>
      </c>
      <c r="AS135" s="37">
        <v>75</v>
      </c>
      <c r="AT135" s="50">
        <v>79</v>
      </c>
      <c r="AU135" s="58">
        <v>82</v>
      </c>
      <c r="AV135" s="58">
        <v>82</v>
      </c>
      <c r="AW135" s="37">
        <v>95</v>
      </c>
      <c r="AX135" s="50">
        <v>98</v>
      </c>
      <c r="AY135" s="58">
        <v>105</v>
      </c>
      <c r="AZ135" s="58">
        <v>109</v>
      </c>
      <c r="BA135" s="37">
        <v>117</v>
      </c>
      <c r="BB135" s="50">
        <v>112</v>
      </c>
      <c r="BC135" s="58">
        <v>113</v>
      </c>
      <c r="BD135" s="58">
        <v>112</v>
      </c>
      <c r="BE135" s="37">
        <v>123</v>
      </c>
      <c r="BF135" s="50">
        <v>153</v>
      </c>
      <c r="BG135" s="58">
        <v>164</v>
      </c>
      <c r="BH135" s="58">
        <v>177</v>
      </c>
      <c r="BI135" s="37">
        <v>164</v>
      </c>
      <c r="BJ135" s="50">
        <v>182</v>
      </c>
      <c r="BK135" s="58">
        <v>197</v>
      </c>
      <c r="BL135" s="58">
        <v>198</v>
      </c>
      <c r="BM135" s="37">
        <v>193</v>
      </c>
      <c r="BN135" s="50">
        <v>226</v>
      </c>
      <c r="BO135" s="58">
        <v>238</v>
      </c>
      <c r="BP135" s="58">
        <v>235</v>
      </c>
      <c r="BQ135" s="37">
        <v>205</v>
      </c>
      <c r="BR135" s="50">
        <v>212</v>
      </c>
      <c r="BS135" s="58">
        <v>224</v>
      </c>
      <c r="BT135" s="58">
        <v>232</v>
      </c>
      <c r="BU135" s="37">
        <v>220</v>
      </c>
      <c r="BV135" s="50">
        <v>248</v>
      </c>
      <c r="BW135" s="58">
        <v>269</v>
      </c>
      <c r="BX135" s="58">
        <v>292</v>
      </c>
      <c r="BY135" s="37">
        <v>274</v>
      </c>
      <c r="BZ135" s="50">
        <v>286</v>
      </c>
      <c r="CA135" s="58">
        <v>329</v>
      </c>
      <c r="CB135" s="58">
        <v>343</v>
      </c>
      <c r="CC135" s="37">
        <v>340</v>
      </c>
      <c r="CD135" s="50">
        <v>355</v>
      </c>
      <c r="CE135" s="58">
        <v>383</v>
      </c>
      <c r="CF135" s="58">
        <v>401</v>
      </c>
      <c r="CG135" s="37">
        <v>418</v>
      </c>
      <c r="CH135" s="50">
        <v>429</v>
      </c>
      <c r="CI135" s="58">
        <v>466</v>
      </c>
      <c r="CJ135" s="58">
        <v>493</v>
      </c>
      <c r="CK135" s="37">
        <v>467</v>
      </c>
      <c r="CL135" s="50">
        <v>448</v>
      </c>
      <c r="CM135" s="58">
        <v>483</v>
      </c>
      <c r="CN135" s="58">
        <v>493</v>
      </c>
      <c r="CO135" s="37">
        <v>466</v>
      </c>
      <c r="CP135" s="50">
        <v>478</v>
      </c>
      <c r="CQ135" s="58">
        <v>517</v>
      </c>
      <c r="CR135" s="58">
        <v>503</v>
      </c>
      <c r="CS135" s="37">
        <v>470</v>
      </c>
      <c r="CT135" s="50">
        <v>500</v>
      </c>
      <c r="CU135" s="58">
        <v>550</v>
      </c>
      <c r="CV135" s="58">
        <v>545</v>
      </c>
      <c r="CW135" s="37">
        <v>542</v>
      </c>
      <c r="CX135" s="50">
        <v>536</v>
      </c>
      <c r="CY135" s="58">
        <v>580</v>
      </c>
      <c r="CZ135" s="58">
        <v>573</v>
      </c>
      <c r="DA135" s="37">
        <v>563</v>
      </c>
      <c r="DB135" s="50">
        <v>577</v>
      </c>
      <c r="DC135" s="58">
        <v>616</v>
      </c>
      <c r="DD135" s="58">
        <v>631</v>
      </c>
      <c r="DE135" s="37">
        <v>623</v>
      </c>
      <c r="DF135" s="50">
        <v>639</v>
      </c>
      <c r="DG135" s="58">
        <v>667</v>
      </c>
      <c r="DH135" s="58">
        <v>660</v>
      </c>
      <c r="DI135" s="73">
        <v>636</v>
      </c>
      <c r="DJ135" s="50">
        <v>733</v>
      </c>
      <c r="DK135" s="58">
        <v>726</v>
      </c>
      <c r="DL135" s="58">
        <v>748</v>
      </c>
      <c r="DM135" s="37">
        <v>724</v>
      </c>
      <c r="DN135" s="50">
        <v>757</v>
      </c>
      <c r="DO135" s="58">
        <v>749</v>
      </c>
      <c r="DP135" s="58">
        <v>763</v>
      </c>
      <c r="DQ135" s="37"/>
    </row>
    <row r="136" spans="1:121" x14ac:dyDescent="0.2">
      <c r="A136" s="11" t="str">
        <f>VLOOKUP("&lt;Zeilentitel_9&gt;",Uebersetzungen!$B$3:$E$98,Uebersetzungen!$B$2+1,FALSE)</f>
        <v>Region Plessur</v>
      </c>
      <c r="B136" s="50">
        <v>29</v>
      </c>
      <c r="C136" s="58">
        <v>21</v>
      </c>
      <c r="D136" s="58">
        <v>26</v>
      </c>
      <c r="E136" s="37">
        <v>25</v>
      </c>
      <c r="F136" s="50">
        <v>28</v>
      </c>
      <c r="G136" s="58">
        <v>25</v>
      </c>
      <c r="H136" s="58">
        <v>27</v>
      </c>
      <c r="I136" s="37">
        <v>30</v>
      </c>
      <c r="J136" s="50">
        <v>33</v>
      </c>
      <c r="K136" s="58">
        <v>32</v>
      </c>
      <c r="L136" s="58">
        <v>28</v>
      </c>
      <c r="M136" s="37">
        <v>29</v>
      </c>
      <c r="N136" s="50">
        <v>29</v>
      </c>
      <c r="O136" s="58">
        <v>27</v>
      </c>
      <c r="P136" s="58">
        <v>28</v>
      </c>
      <c r="Q136" s="37">
        <v>29</v>
      </c>
      <c r="R136" s="50">
        <v>28</v>
      </c>
      <c r="S136" s="58">
        <v>26</v>
      </c>
      <c r="T136" s="58">
        <v>23</v>
      </c>
      <c r="U136" s="37">
        <v>24</v>
      </c>
      <c r="V136" s="50">
        <v>25</v>
      </c>
      <c r="W136" s="58">
        <v>28</v>
      </c>
      <c r="X136" s="58">
        <v>32</v>
      </c>
      <c r="Y136" s="37">
        <v>28</v>
      </c>
      <c r="Z136" s="50">
        <v>33</v>
      </c>
      <c r="AA136" s="58">
        <v>27</v>
      </c>
      <c r="AB136" s="58">
        <v>30</v>
      </c>
      <c r="AC136" s="37">
        <v>28</v>
      </c>
      <c r="AD136" s="50">
        <v>29</v>
      </c>
      <c r="AE136" s="58">
        <v>33</v>
      </c>
      <c r="AF136" s="58">
        <v>32</v>
      </c>
      <c r="AG136" s="37">
        <v>33</v>
      </c>
      <c r="AH136" s="50">
        <v>32</v>
      </c>
      <c r="AI136" s="58">
        <v>32</v>
      </c>
      <c r="AJ136" s="58">
        <v>35</v>
      </c>
      <c r="AK136" s="37">
        <v>38</v>
      </c>
      <c r="AL136" s="50">
        <v>38</v>
      </c>
      <c r="AM136" s="58">
        <v>44</v>
      </c>
      <c r="AN136" s="58">
        <v>44</v>
      </c>
      <c r="AO136" s="37">
        <v>41</v>
      </c>
      <c r="AP136" s="50">
        <v>41</v>
      </c>
      <c r="AQ136" s="58">
        <v>44</v>
      </c>
      <c r="AR136" s="58">
        <v>49</v>
      </c>
      <c r="AS136" s="37">
        <v>51</v>
      </c>
      <c r="AT136" s="50">
        <v>58</v>
      </c>
      <c r="AU136" s="58">
        <v>61</v>
      </c>
      <c r="AV136" s="58">
        <v>64</v>
      </c>
      <c r="AW136" s="37">
        <v>67</v>
      </c>
      <c r="AX136" s="50">
        <v>63</v>
      </c>
      <c r="AY136" s="58">
        <v>68</v>
      </c>
      <c r="AZ136" s="58">
        <v>74</v>
      </c>
      <c r="BA136" s="37">
        <v>77</v>
      </c>
      <c r="BB136" s="50">
        <v>84</v>
      </c>
      <c r="BC136" s="58">
        <v>80</v>
      </c>
      <c r="BD136" s="58">
        <v>84</v>
      </c>
      <c r="BE136" s="37">
        <v>79</v>
      </c>
      <c r="BF136" s="50">
        <v>75</v>
      </c>
      <c r="BG136" s="58">
        <v>76</v>
      </c>
      <c r="BH136" s="58">
        <v>89</v>
      </c>
      <c r="BI136" s="37">
        <v>89</v>
      </c>
      <c r="BJ136" s="50">
        <v>96</v>
      </c>
      <c r="BK136" s="58">
        <v>114</v>
      </c>
      <c r="BL136" s="58">
        <v>124</v>
      </c>
      <c r="BM136" s="37">
        <v>114</v>
      </c>
      <c r="BN136" s="50">
        <v>127</v>
      </c>
      <c r="BO136" s="58">
        <v>134</v>
      </c>
      <c r="BP136" s="58">
        <v>132</v>
      </c>
      <c r="BQ136" s="37">
        <v>129</v>
      </c>
      <c r="BR136" s="50">
        <v>138</v>
      </c>
      <c r="BS136" s="58">
        <v>157</v>
      </c>
      <c r="BT136" s="58">
        <v>165</v>
      </c>
      <c r="BU136" s="37">
        <v>157</v>
      </c>
      <c r="BV136" s="50">
        <v>157</v>
      </c>
      <c r="BW136" s="58">
        <v>173</v>
      </c>
      <c r="BX136" s="58">
        <v>180</v>
      </c>
      <c r="BY136" s="37">
        <v>166</v>
      </c>
      <c r="BZ136" s="50">
        <v>164</v>
      </c>
      <c r="CA136" s="58">
        <v>170</v>
      </c>
      <c r="CB136" s="58">
        <v>162</v>
      </c>
      <c r="CC136" s="37">
        <v>153</v>
      </c>
      <c r="CD136" s="50">
        <v>161</v>
      </c>
      <c r="CE136" s="58">
        <v>188</v>
      </c>
      <c r="CF136" s="58">
        <v>193</v>
      </c>
      <c r="CG136" s="37">
        <v>185</v>
      </c>
      <c r="CH136" s="50">
        <v>184</v>
      </c>
      <c r="CI136" s="58">
        <v>186</v>
      </c>
      <c r="CJ136" s="58">
        <v>192</v>
      </c>
      <c r="CK136" s="37">
        <v>181</v>
      </c>
      <c r="CL136" s="50">
        <v>178</v>
      </c>
      <c r="CM136" s="58">
        <v>199</v>
      </c>
      <c r="CN136" s="58">
        <v>213</v>
      </c>
      <c r="CO136" s="37">
        <v>206</v>
      </c>
      <c r="CP136" s="50">
        <v>193</v>
      </c>
      <c r="CQ136" s="58">
        <v>217</v>
      </c>
      <c r="CR136" s="58">
        <v>218</v>
      </c>
      <c r="CS136" s="37">
        <v>214</v>
      </c>
      <c r="CT136" s="50">
        <v>207</v>
      </c>
      <c r="CU136" s="58">
        <v>236</v>
      </c>
      <c r="CV136" s="58">
        <v>245</v>
      </c>
      <c r="CW136" s="37">
        <v>241</v>
      </c>
      <c r="CX136" s="50">
        <v>236</v>
      </c>
      <c r="CY136" s="58">
        <v>269</v>
      </c>
      <c r="CZ136" s="58">
        <v>349</v>
      </c>
      <c r="DA136" s="37">
        <v>339</v>
      </c>
      <c r="DB136" s="50">
        <v>336</v>
      </c>
      <c r="DC136" s="58">
        <v>361</v>
      </c>
      <c r="DD136" s="58">
        <v>357</v>
      </c>
      <c r="DE136" s="37">
        <v>359</v>
      </c>
      <c r="DF136" s="50">
        <v>385</v>
      </c>
      <c r="DG136" s="58">
        <v>409</v>
      </c>
      <c r="DH136" s="58">
        <v>436</v>
      </c>
      <c r="DI136" s="73">
        <v>463</v>
      </c>
      <c r="DJ136" s="50">
        <v>400</v>
      </c>
      <c r="DK136" s="58">
        <v>434</v>
      </c>
      <c r="DL136" s="58">
        <v>453</v>
      </c>
      <c r="DM136" s="37">
        <v>449</v>
      </c>
      <c r="DN136" s="50">
        <v>425</v>
      </c>
      <c r="DO136" s="58">
        <v>422</v>
      </c>
      <c r="DP136" s="58">
        <v>414</v>
      </c>
      <c r="DQ136" s="37"/>
    </row>
    <row r="137" spans="1:121" x14ac:dyDescent="0.2">
      <c r="A137" s="11" t="str">
        <f>VLOOKUP("&lt;Zeilentitel_10&gt;",Uebersetzungen!$B$3:$E$98,Uebersetzungen!$B$2+1,FALSE)</f>
        <v>Region Prättigau/Davos</v>
      </c>
      <c r="B137" s="50">
        <v>3</v>
      </c>
      <c r="C137" s="58">
        <v>3</v>
      </c>
      <c r="D137" s="58">
        <v>1</v>
      </c>
      <c r="E137" s="37">
        <v>1</v>
      </c>
      <c r="F137" s="50">
        <v>1</v>
      </c>
      <c r="G137" s="58">
        <v>1</v>
      </c>
      <c r="H137" s="58">
        <v>3</v>
      </c>
      <c r="I137" s="37">
        <v>4</v>
      </c>
      <c r="J137" s="50">
        <v>4</v>
      </c>
      <c r="K137" s="58">
        <v>4</v>
      </c>
      <c r="L137" s="58">
        <v>5</v>
      </c>
      <c r="M137" s="37">
        <v>6</v>
      </c>
      <c r="N137" s="50">
        <v>6</v>
      </c>
      <c r="O137" s="58">
        <v>7</v>
      </c>
      <c r="P137" s="58">
        <v>7</v>
      </c>
      <c r="Q137" s="37">
        <v>6</v>
      </c>
      <c r="R137" s="50">
        <v>4</v>
      </c>
      <c r="S137" s="58">
        <v>4</v>
      </c>
      <c r="T137" s="58">
        <v>3</v>
      </c>
      <c r="U137" s="37">
        <v>3</v>
      </c>
      <c r="V137" s="50">
        <v>4</v>
      </c>
      <c r="W137" s="58">
        <v>4</v>
      </c>
      <c r="X137" s="58">
        <v>6</v>
      </c>
      <c r="Y137" s="37">
        <v>6</v>
      </c>
      <c r="Z137" s="50">
        <v>6</v>
      </c>
      <c r="AA137" s="58">
        <v>6</v>
      </c>
      <c r="AB137" s="58">
        <v>6</v>
      </c>
      <c r="AC137" s="37">
        <v>6</v>
      </c>
      <c r="AD137" s="50">
        <v>9</v>
      </c>
      <c r="AE137" s="58">
        <v>10</v>
      </c>
      <c r="AF137" s="58">
        <v>12</v>
      </c>
      <c r="AG137" s="37">
        <v>12</v>
      </c>
      <c r="AH137" s="50">
        <v>12</v>
      </c>
      <c r="AI137" s="58">
        <v>12</v>
      </c>
      <c r="AJ137" s="58">
        <v>9</v>
      </c>
      <c r="AK137" s="37">
        <v>12</v>
      </c>
      <c r="AL137" s="50">
        <v>11</v>
      </c>
      <c r="AM137" s="58">
        <v>11</v>
      </c>
      <c r="AN137" s="58">
        <v>11</v>
      </c>
      <c r="AO137" s="37">
        <v>0</v>
      </c>
      <c r="AP137" s="50">
        <v>0</v>
      </c>
      <c r="AQ137" s="58">
        <v>10</v>
      </c>
      <c r="AR137" s="58">
        <v>11</v>
      </c>
      <c r="AS137" s="37">
        <v>11</v>
      </c>
      <c r="AT137" s="50">
        <v>11</v>
      </c>
      <c r="AU137" s="58">
        <v>10</v>
      </c>
      <c r="AV137" s="58">
        <v>14</v>
      </c>
      <c r="AW137" s="37">
        <v>14</v>
      </c>
      <c r="AX137" s="50">
        <v>15</v>
      </c>
      <c r="AY137" s="58">
        <v>18</v>
      </c>
      <c r="AZ137" s="58">
        <v>22</v>
      </c>
      <c r="BA137" s="37">
        <v>21</v>
      </c>
      <c r="BB137" s="50">
        <v>20</v>
      </c>
      <c r="BC137" s="58">
        <v>20</v>
      </c>
      <c r="BD137" s="58">
        <v>19</v>
      </c>
      <c r="BE137" s="37">
        <v>15</v>
      </c>
      <c r="BF137" s="50">
        <v>13</v>
      </c>
      <c r="BG137" s="58">
        <v>22</v>
      </c>
      <c r="BH137" s="58">
        <v>23</v>
      </c>
      <c r="BI137" s="37">
        <v>20</v>
      </c>
      <c r="BJ137" s="50">
        <v>21</v>
      </c>
      <c r="BK137" s="58">
        <v>29</v>
      </c>
      <c r="BL137" s="58">
        <v>34</v>
      </c>
      <c r="BM137" s="37">
        <v>28</v>
      </c>
      <c r="BN137" s="50">
        <v>23</v>
      </c>
      <c r="BO137" s="58">
        <v>35</v>
      </c>
      <c r="BP137" s="58">
        <v>42</v>
      </c>
      <c r="BQ137" s="37">
        <v>23</v>
      </c>
      <c r="BR137" s="50">
        <v>26</v>
      </c>
      <c r="BS137" s="58">
        <v>46</v>
      </c>
      <c r="BT137" s="58">
        <v>42</v>
      </c>
      <c r="BU137" s="37">
        <v>30</v>
      </c>
      <c r="BV137" s="50">
        <v>39</v>
      </c>
      <c r="BW137" s="58">
        <v>42</v>
      </c>
      <c r="BX137" s="58">
        <v>47</v>
      </c>
      <c r="BY137" s="37">
        <v>47</v>
      </c>
      <c r="BZ137" s="50">
        <v>42</v>
      </c>
      <c r="CA137" s="58">
        <v>50</v>
      </c>
      <c r="CB137" s="58">
        <v>55</v>
      </c>
      <c r="CC137" s="37">
        <v>66</v>
      </c>
      <c r="CD137" s="50">
        <v>61</v>
      </c>
      <c r="CE137" s="58">
        <v>60</v>
      </c>
      <c r="CF137" s="58">
        <v>59</v>
      </c>
      <c r="CG137" s="37">
        <v>62</v>
      </c>
      <c r="CH137" s="50">
        <v>65</v>
      </c>
      <c r="CI137" s="58">
        <v>73</v>
      </c>
      <c r="CJ137" s="58">
        <v>75</v>
      </c>
      <c r="CK137" s="37">
        <v>83</v>
      </c>
      <c r="CL137" s="50">
        <v>85</v>
      </c>
      <c r="CM137" s="58">
        <v>89</v>
      </c>
      <c r="CN137" s="58">
        <v>100</v>
      </c>
      <c r="CO137" s="37">
        <v>100</v>
      </c>
      <c r="CP137" s="50">
        <v>99</v>
      </c>
      <c r="CQ137" s="58">
        <v>109</v>
      </c>
      <c r="CR137" s="58">
        <v>110</v>
      </c>
      <c r="CS137" s="37">
        <v>105</v>
      </c>
      <c r="CT137" s="50">
        <v>94</v>
      </c>
      <c r="CU137" s="58">
        <v>108</v>
      </c>
      <c r="CV137" s="58">
        <v>114</v>
      </c>
      <c r="CW137" s="37">
        <v>105</v>
      </c>
      <c r="CX137" s="50">
        <v>101</v>
      </c>
      <c r="CY137" s="58">
        <v>108</v>
      </c>
      <c r="CZ137" s="58">
        <v>126</v>
      </c>
      <c r="DA137" s="37">
        <v>133</v>
      </c>
      <c r="DB137" s="50">
        <v>129</v>
      </c>
      <c r="DC137" s="58">
        <v>133</v>
      </c>
      <c r="DD137" s="58">
        <v>141</v>
      </c>
      <c r="DE137" s="37">
        <v>141</v>
      </c>
      <c r="DF137" s="50">
        <v>139</v>
      </c>
      <c r="DG137" s="58">
        <v>137</v>
      </c>
      <c r="DH137" s="58">
        <v>137</v>
      </c>
      <c r="DI137" s="73">
        <v>141</v>
      </c>
      <c r="DJ137" s="50">
        <v>147</v>
      </c>
      <c r="DK137" s="58">
        <v>140</v>
      </c>
      <c r="DL137" s="58">
        <v>145</v>
      </c>
      <c r="DM137" s="37">
        <v>145</v>
      </c>
      <c r="DN137" s="50">
        <v>141</v>
      </c>
      <c r="DO137" s="58">
        <v>141</v>
      </c>
      <c r="DP137" s="58">
        <v>147</v>
      </c>
      <c r="DQ137" s="37"/>
    </row>
    <row r="138" spans="1:121" x14ac:dyDescent="0.2">
      <c r="A138" s="11" t="str">
        <f>VLOOKUP("&lt;Zeilentitel_11&gt;",Uebersetzungen!$B$3:$E$98,Uebersetzungen!$B$2+1,FALSE)</f>
        <v>Region Surselva</v>
      </c>
      <c r="B138" s="50">
        <v>1</v>
      </c>
      <c r="C138" s="58">
        <v>1</v>
      </c>
      <c r="D138" s="58">
        <v>1</v>
      </c>
      <c r="E138" s="37">
        <v>1</v>
      </c>
      <c r="F138" s="50">
        <v>1</v>
      </c>
      <c r="G138" s="58">
        <v>1</v>
      </c>
      <c r="H138" s="58">
        <v>1</v>
      </c>
      <c r="I138" s="37">
        <v>1</v>
      </c>
      <c r="J138" s="50">
        <v>1</v>
      </c>
      <c r="K138" s="58">
        <v>1</v>
      </c>
      <c r="L138" s="58">
        <v>1</v>
      </c>
      <c r="M138" s="37">
        <v>1</v>
      </c>
      <c r="N138" s="50">
        <v>1</v>
      </c>
      <c r="O138" s="58">
        <v>1</v>
      </c>
      <c r="P138" s="58">
        <v>1</v>
      </c>
      <c r="Q138" s="37">
        <v>1</v>
      </c>
      <c r="R138" s="50">
        <v>1</v>
      </c>
      <c r="S138" s="58">
        <v>1</v>
      </c>
      <c r="T138" s="58">
        <v>0</v>
      </c>
      <c r="U138" s="37">
        <v>0</v>
      </c>
      <c r="V138" s="50">
        <v>0</v>
      </c>
      <c r="W138" s="58">
        <v>0</v>
      </c>
      <c r="X138" s="58">
        <v>0</v>
      </c>
      <c r="Y138" s="37">
        <v>0</v>
      </c>
      <c r="Z138" s="50">
        <v>0</v>
      </c>
      <c r="AA138" s="58">
        <v>0</v>
      </c>
      <c r="AB138" s="58">
        <v>0</v>
      </c>
      <c r="AC138" s="37">
        <v>1</v>
      </c>
      <c r="AD138" s="50">
        <v>1</v>
      </c>
      <c r="AE138" s="58">
        <v>0</v>
      </c>
      <c r="AF138" s="58">
        <v>0</v>
      </c>
      <c r="AG138" s="37">
        <v>0</v>
      </c>
      <c r="AH138" s="50">
        <v>0</v>
      </c>
      <c r="AI138" s="58">
        <v>0</v>
      </c>
      <c r="AJ138" s="58">
        <v>0</v>
      </c>
      <c r="AK138" s="37">
        <v>0</v>
      </c>
      <c r="AL138" s="50">
        <v>0</v>
      </c>
      <c r="AM138" s="58">
        <v>0</v>
      </c>
      <c r="AN138" s="58">
        <v>1</v>
      </c>
      <c r="AO138" s="37">
        <v>0</v>
      </c>
      <c r="AP138" s="50">
        <v>0</v>
      </c>
      <c r="AQ138" s="58">
        <v>1</v>
      </c>
      <c r="AR138" s="58">
        <v>1</v>
      </c>
      <c r="AS138" s="37">
        <v>1</v>
      </c>
      <c r="AT138" s="50">
        <v>1</v>
      </c>
      <c r="AU138" s="58">
        <v>1</v>
      </c>
      <c r="AV138" s="58">
        <v>1</v>
      </c>
      <c r="AW138" s="37">
        <v>1</v>
      </c>
      <c r="AX138" s="50">
        <v>2</v>
      </c>
      <c r="AY138" s="58">
        <v>1</v>
      </c>
      <c r="AZ138" s="58">
        <v>1</v>
      </c>
      <c r="BA138" s="37">
        <v>3</v>
      </c>
      <c r="BB138" s="50">
        <v>3</v>
      </c>
      <c r="BC138" s="58">
        <v>2</v>
      </c>
      <c r="BD138" s="58">
        <v>2</v>
      </c>
      <c r="BE138" s="37">
        <v>3</v>
      </c>
      <c r="BF138" s="50">
        <v>3</v>
      </c>
      <c r="BG138" s="58">
        <v>4</v>
      </c>
      <c r="BH138" s="58">
        <v>3</v>
      </c>
      <c r="BI138" s="37">
        <v>4</v>
      </c>
      <c r="BJ138" s="50">
        <v>5</v>
      </c>
      <c r="BK138" s="58">
        <v>7</v>
      </c>
      <c r="BL138" s="58">
        <v>8</v>
      </c>
      <c r="BM138" s="37">
        <v>8</v>
      </c>
      <c r="BN138" s="50">
        <v>9</v>
      </c>
      <c r="BO138" s="58">
        <v>10</v>
      </c>
      <c r="BP138" s="58">
        <v>10</v>
      </c>
      <c r="BQ138" s="37">
        <v>10</v>
      </c>
      <c r="BR138" s="50">
        <v>11</v>
      </c>
      <c r="BS138" s="58">
        <v>14</v>
      </c>
      <c r="BT138" s="58">
        <v>14</v>
      </c>
      <c r="BU138" s="37">
        <v>13</v>
      </c>
      <c r="BV138" s="50">
        <v>17</v>
      </c>
      <c r="BW138" s="58">
        <v>17</v>
      </c>
      <c r="BX138" s="58">
        <v>16</v>
      </c>
      <c r="BY138" s="37">
        <v>16</v>
      </c>
      <c r="BZ138" s="50">
        <v>15</v>
      </c>
      <c r="CA138" s="58">
        <v>14</v>
      </c>
      <c r="CB138" s="58">
        <v>15</v>
      </c>
      <c r="CC138" s="37">
        <v>15</v>
      </c>
      <c r="CD138" s="50">
        <v>15</v>
      </c>
      <c r="CE138" s="58">
        <v>15</v>
      </c>
      <c r="CF138" s="58">
        <v>17</v>
      </c>
      <c r="CG138" s="37">
        <v>19</v>
      </c>
      <c r="CH138" s="50">
        <v>16</v>
      </c>
      <c r="CI138" s="58">
        <v>19</v>
      </c>
      <c r="CJ138" s="58">
        <v>20</v>
      </c>
      <c r="CK138" s="37">
        <v>19</v>
      </c>
      <c r="CL138" s="50">
        <v>16</v>
      </c>
      <c r="CM138" s="58">
        <v>20</v>
      </c>
      <c r="CN138" s="58">
        <v>20</v>
      </c>
      <c r="CO138" s="37">
        <v>18</v>
      </c>
      <c r="CP138" s="50">
        <v>23</v>
      </c>
      <c r="CQ138" s="58">
        <v>28</v>
      </c>
      <c r="CR138" s="58">
        <v>32</v>
      </c>
      <c r="CS138" s="37">
        <v>15</v>
      </c>
      <c r="CT138" s="50">
        <v>18</v>
      </c>
      <c r="CU138" s="58">
        <v>29</v>
      </c>
      <c r="CV138" s="58">
        <v>36</v>
      </c>
      <c r="CW138" s="37">
        <v>40</v>
      </c>
      <c r="CX138" s="50">
        <v>37</v>
      </c>
      <c r="CY138" s="58">
        <v>52</v>
      </c>
      <c r="CZ138" s="58">
        <v>58</v>
      </c>
      <c r="DA138" s="37">
        <v>50</v>
      </c>
      <c r="DB138" s="50">
        <v>51</v>
      </c>
      <c r="DC138" s="58">
        <v>77</v>
      </c>
      <c r="DD138" s="58">
        <v>79</v>
      </c>
      <c r="DE138" s="37">
        <v>55</v>
      </c>
      <c r="DF138" s="50">
        <v>59</v>
      </c>
      <c r="DG138" s="58">
        <v>73</v>
      </c>
      <c r="DH138" s="58">
        <v>73</v>
      </c>
      <c r="DI138" s="73">
        <v>53</v>
      </c>
      <c r="DJ138" s="50">
        <v>53</v>
      </c>
      <c r="DK138" s="58">
        <v>62</v>
      </c>
      <c r="DL138" s="58">
        <v>61</v>
      </c>
      <c r="DM138" s="37">
        <v>49</v>
      </c>
      <c r="DN138" s="50">
        <v>50</v>
      </c>
      <c r="DO138" s="58">
        <v>49</v>
      </c>
      <c r="DP138" s="58">
        <v>52</v>
      </c>
      <c r="DQ138" s="37"/>
    </row>
    <row r="139" spans="1:121" ht="13.5" thickBot="1" x14ac:dyDescent="0.25">
      <c r="A139" s="12" t="str">
        <f>VLOOKUP("&lt;Zeilentitel_12&gt;",Uebersetzungen!$B$3:$E$98,Uebersetzungen!$B$2+1,FALSE)</f>
        <v>Region Viamala</v>
      </c>
      <c r="B139" s="53">
        <v>5</v>
      </c>
      <c r="C139" s="61">
        <v>5</v>
      </c>
      <c r="D139" s="61">
        <v>5</v>
      </c>
      <c r="E139" s="42">
        <v>5</v>
      </c>
      <c r="F139" s="53">
        <v>2</v>
      </c>
      <c r="G139" s="61">
        <v>2</v>
      </c>
      <c r="H139" s="61">
        <v>3</v>
      </c>
      <c r="I139" s="42">
        <v>1</v>
      </c>
      <c r="J139" s="53">
        <v>5</v>
      </c>
      <c r="K139" s="61">
        <v>5</v>
      </c>
      <c r="L139" s="61">
        <v>6</v>
      </c>
      <c r="M139" s="42">
        <v>7</v>
      </c>
      <c r="N139" s="53">
        <v>7</v>
      </c>
      <c r="O139" s="61">
        <v>7</v>
      </c>
      <c r="P139" s="61">
        <v>7</v>
      </c>
      <c r="Q139" s="42">
        <v>8</v>
      </c>
      <c r="R139" s="53">
        <v>9</v>
      </c>
      <c r="S139" s="61">
        <v>9</v>
      </c>
      <c r="T139" s="61">
        <v>9</v>
      </c>
      <c r="U139" s="42">
        <v>6</v>
      </c>
      <c r="V139" s="53">
        <v>7</v>
      </c>
      <c r="W139" s="61">
        <v>8</v>
      </c>
      <c r="X139" s="61">
        <v>11</v>
      </c>
      <c r="Y139" s="42">
        <v>10</v>
      </c>
      <c r="Z139" s="53">
        <v>9</v>
      </c>
      <c r="AA139" s="61">
        <v>9</v>
      </c>
      <c r="AB139" s="61">
        <v>10</v>
      </c>
      <c r="AC139" s="42">
        <v>8</v>
      </c>
      <c r="AD139" s="53">
        <v>8</v>
      </c>
      <c r="AE139" s="61">
        <v>12</v>
      </c>
      <c r="AF139" s="61">
        <v>17</v>
      </c>
      <c r="AG139" s="42">
        <v>8</v>
      </c>
      <c r="AH139" s="53">
        <v>17</v>
      </c>
      <c r="AI139" s="61">
        <v>18</v>
      </c>
      <c r="AJ139" s="61">
        <v>16</v>
      </c>
      <c r="AK139" s="42">
        <v>11</v>
      </c>
      <c r="AL139" s="53">
        <v>14</v>
      </c>
      <c r="AM139" s="61">
        <v>17</v>
      </c>
      <c r="AN139" s="61">
        <v>14</v>
      </c>
      <c r="AO139" s="42">
        <v>0</v>
      </c>
      <c r="AP139" s="53">
        <v>0</v>
      </c>
      <c r="AQ139" s="61">
        <v>15</v>
      </c>
      <c r="AR139" s="61">
        <v>15</v>
      </c>
      <c r="AS139" s="42">
        <v>6</v>
      </c>
      <c r="AT139" s="53">
        <v>13</v>
      </c>
      <c r="AU139" s="61">
        <v>19</v>
      </c>
      <c r="AV139" s="61">
        <v>19</v>
      </c>
      <c r="AW139" s="42">
        <v>10</v>
      </c>
      <c r="AX139" s="53">
        <v>21</v>
      </c>
      <c r="AY139" s="61">
        <v>21</v>
      </c>
      <c r="AZ139" s="61">
        <v>26</v>
      </c>
      <c r="BA139" s="42">
        <v>14</v>
      </c>
      <c r="BB139" s="53">
        <v>20</v>
      </c>
      <c r="BC139" s="61">
        <v>24</v>
      </c>
      <c r="BD139" s="61">
        <v>26</v>
      </c>
      <c r="BE139" s="42">
        <v>16</v>
      </c>
      <c r="BF139" s="53">
        <v>20</v>
      </c>
      <c r="BG139" s="61">
        <v>34</v>
      </c>
      <c r="BH139" s="61">
        <v>32</v>
      </c>
      <c r="BI139" s="42">
        <v>19</v>
      </c>
      <c r="BJ139" s="53">
        <v>30</v>
      </c>
      <c r="BK139" s="61">
        <v>43</v>
      </c>
      <c r="BL139" s="61">
        <v>43</v>
      </c>
      <c r="BM139" s="42">
        <v>26</v>
      </c>
      <c r="BN139" s="53">
        <v>25</v>
      </c>
      <c r="BO139" s="61">
        <v>39</v>
      </c>
      <c r="BP139" s="61">
        <v>44</v>
      </c>
      <c r="BQ139" s="42">
        <v>31</v>
      </c>
      <c r="BR139" s="53">
        <v>21</v>
      </c>
      <c r="BS139" s="61">
        <v>44</v>
      </c>
      <c r="BT139" s="61">
        <v>47</v>
      </c>
      <c r="BU139" s="42">
        <v>29</v>
      </c>
      <c r="BV139" s="53">
        <v>31</v>
      </c>
      <c r="BW139" s="61">
        <v>50</v>
      </c>
      <c r="BX139" s="61">
        <v>48</v>
      </c>
      <c r="BY139" s="42">
        <v>36</v>
      </c>
      <c r="BZ139" s="53">
        <v>32</v>
      </c>
      <c r="CA139" s="61">
        <v>52</v>
      </c>
      <c r="CB139" s="61">
        <v>60</v>
      </c>
      <c r="CC139" s="42">
        <v>48</v>
      </c>
      <c r="CD139" s="53">
        <v>39</v>
      </c>
      <c r="CE139" s="61">
        <v>72</v>
      </c>
      <c r="CF139" s="61">
        <v>78</v>
      </c>
      <c r="CG139" s="42">
        <v>54</v>
      </c>
      <c r="CH139" s="53">
        <v>59</v>
      </c>
      <c r="CI139" s="61">
        <v>75</v>
      </c>
      <c r="CJ139" s="61">
        <v>73</v>
      </c>
      <c r="CK139" s="42">
        <v>52</v>
      </c>
      <c r="CL139" s="53">
        <v>49</v>
      </c>
      <c r="CM139" s="61">
        <v>73</v>
      </c>
      <c r="CN139" s="61">
        <v>70</v>
      </c>
      <c r="CO139" s="42">
        <v>58</v>
      </c>
      <c r="CP139" s="53">
        <v>64</v>
      </c>
      <c r="CQ139" s="61">
        <v>90</v>
      </c>
      <c r="CR139" s="61">
        <v>95</v>
      </c>
      <c r="CS139" s="42">
        <v>77</v>
      </c>
      <c r="CT139" s="53">
        <v>57</v>
      </c>
      <c r="CU139" s="61">
        <v>98</v>
      </c>
      <c r="CV139" s="61">
        <v>100</v>
      </c>
      <c r="CW139" s="42">
        <v>66</v>
      </c>
      <c r="CX139" s="53">
        <v>67</v>
      </c>
      <c r="CY139" s="61">
        <v>91</v>
      </c>
      <c r="CZ139" s="61">
        <v>93</v>
      </c>
      <c r="DA139" s="42">
        <v>75</v>
      </c>
      <c r="DB139" s="53">
        <v>84</v>
      </c>
      <c r="DC139" s="61">
        <v>92</v>
      </c>
      <c r="DD139" s="61">
        <v>96</v>
      </c>
      <c r="DE139" s="42">
        <v>80</v>
      </c>
      <c r="DF139" s="53">
        <v>85</v>
      </c>
      <c r="DG139" s="61">
        <v>103</v>
      </c>
      <c r="DH139" s="61">
        <v>106</v>
      </c>
      <c r="DI139" s="74">
        <v>75</v>
      </c>
      <c r="DJ139" s="53">
        <v>112</v>
      </c>
      <c r="DK139" s="61">
        <v>121</v>
      </c>
      <c r="DL139" s="61">
        <v>117</v>
      </c>
      <c r="DM139" s="42">
        <v>103</v>
      </c>
      <c r="DN139" s="53">
        <v>102</v>
      </c>
      <c r="DO139" s="61">
        <v>111</v>
      </c>
      <c r="DP139" s="61">
        <v>110</v>
      </c>
      <c r="DQ139" s="42"/>
    </row>
    <row r="141" spans="1:121" x14ac:dyDescent="0.2">
      <c r="A141" s="4" t="str">
        <f>VLOOKUP("&lt;Quelle_1&gt;",Uebersetzungen!$B$3:$E$51,Uebersetzungen!$B$2+1,FALSE)</f>
        <v>Quelle: BFS (Grenzgängerstatistik)</v>
      </c>
    </row>
    <row r="142" spans="1:121" x14ac:dyDescent="0.2">
      <c r="A142" s="7" t="str">
        <f>VLOOKUP("&lt;Aktualisierung&gt;",Uebersetzungen!$B$3:$E$51,Uebersetzungen!$B$2+1,FALSE)</f>
        <v>Letztmals aktualisiert am: 06.11.2025</v>
      </c>
      <c r="DH142" s="64"/>
    </row>
  </sheetData>
  <sheetProtection sheet="1" objects="1" scenarios="1"/>
  <mergeCells count="32">
    <mergeCell ref="A7:E7"/>
    <mergeCell ref="A9:I9"/>
    <mergeCell ref="B12:E12"/>
    <mergeCell ref="F12:I12"/>
    <mergeCell ref="J12:M12"/>
    <mergeCell ref="N12:Q12"/>
    <mergeCell ref="R12:U12"/>
    <mergeCell ref="V12:Y12"/>
    <mergeCell ref="Z12:AC12"/>
    <mergeCell ref="AD12:AG12"/>
    <mergeCell ref="AH12:AK12"/>
    <mergeCell ref="AL12:AO12"/>
    <mergeCell ref="AP12:AS12"/>
    <mergeCell ref="AT12:AW12"/>
    <mergeCell ref="AX12:BA12"/>
    <mergeCell ref="BB12:BE12"/>
    <mergeCell ref="BF12:BI12"/>
    <mergeCell ref="BJ12:BM12"/>
    <mergeCell ref="BN12:BQ12"/>
    <mergeCell ref="BR12:BU12"/>
    <mergeCell ref="BV12:BY12"/>
    <mergeCell ref="BZ12:CC12"/>
    <mergeCell ref="CD12:CG12"/>
    <mergeCell ref="CH12:CK12"/>
    <mergeCell ref="CL12:CO12"/>
    <mergeCell ref="DN12:DQ12"/>
    <mergeCell ref="CP12:CS12"/>
    <mergeCell ref="CT12:CW12"/>
    <mergeCell ref="CX12:DA12"/>
    <mergeCell ref="DB12:DE12"/>
    <mergeCell ref="DF12:DI12"/>
    <mergeCell ref="DJ12:DM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47625</xdr:colOff>
                    <xdr:row>1</xdr:row>
                    <xdr:rowOff>114300</xdr:rowOff>
                  </from>
                  <to>
                    <xdr:col>6</xdr:col>
                    <xdr:colOff>285750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47625</xdr:colOff>
                    <xdr:row>2</xdr:row>
                    <xdr:rowOff>104775</xdr:rowOff>
                  </from>
                  <to>
                    <xdr:col>6</xdr:col>
                    <xdr:colOff>619125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66675</xdr:rowOff>
                  </from>
                  <to>
                    <xdr:col>6</xdr:col>
                    <xdr:colOff>285750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H29" sqref="H29"/>
    </sheetView>
  </sheetViews>
  <sheetFormatPr baseColWidth="10" defaultColWidth="12.5703125" defaultRowHeight="12.75" x14ac:dyDescent="0.2"/>
  <cols>
    <col min="1" max="1" width="8.5703125" style="19" bestFit="1" customWidth="1"/>
    <col min="2" max="2" width="17.7109375" style="19" bestFit="1" customWidth="1"/>
    <col min="3" max="3" width="46.7109375" style="19" bestFit="1" customWidth="1"/>
    <col min="4" max="4" width="47.5703125" style="19" bestFit="1" customWidth="1"/>
    <col min="5" max="5" width="47" style="19" bestFit="1" customWidth="1"/>
    <col min="6" max="16384" width="12.5703125" style="19"/>
  </cols>
  <sheetData>
    <row r="1" spans="1:6" x14ac:dyDescent="0.2">
      <c r="A1" s="15" t="s">
        <v>101</v>
      </c>
      <c r="B1" s="15" t="s">
        <v>102</v>
      </c>
      <c r="C1" s="15" t="s">
        <v>103</v>
      </c>
      <c r="D1" s="15" t="s">
        <v>104</v>
      </c>
      <c r="E1" s="15" t="s">
        <v>105</v>
      </c>
      <c r="F1" s="16"/>
    </row>
    <row r="2" spans="1:6" x14ac:dyDescent="0.2">
      <c r="A2" s="17" t="s">
        <v>106</v>
      </c>
      <c r="B2" s="18">
        <v>1</v>
      </c>
      <c r="C2" s="16"/>
      <c r="D2" s="16"/>
      <c r="E2" s="16"/>
      <c r="F2" s="16"/>
    </row>
    <row r="3" spans="1:6" x14ac:dyDescent="0.2">
      <c r="A3" s="17"/>
      <c r="B3" s="19" t="s">
        <v>107</v>
      </c>
      <c r="C3" s="20" t="s">
        <v>108</v>
      </c>
      <c r="D3" s="20" t="s">
        <v>109</v>
      </c>
      <c r="E3" s="20" t="s">
        <v>110</v>
      </c>
      <c r="F3" s="16"/>
    </row>
    <row r="4" spans="1:6" ht="25.5" x14ac:dyDescent="0.2">
      <c r="A4" s="17" t="s">
        <v>111</v>
      </c>
      <c r="B4" s="21" t="s">
        <v>112</v>
      </c>
      <c r="C4" s="22" t="s">
        <v>184</v>
      </c>
      <c r="D4" s="22" t="s">
        <v>185</v>
      </c>
      <c r="E4" s="22" t="s">
        <v>186</v>
      </c>
      <c r="F4" s="16"/>
    </row>
    <row r="5" spans="1:6" x14ac:dyDescent="0.2">
      <c r="A5" s="17"/>
      <c r="B5" s="19" t="s">
        <v>113</v>
      </c>
      <c r="C5" s="20" t="s">
        <v>190</v>
      </c>
      <c r="D5" s="20" t="s">
        <v>191</v>
      </c>
      <c r="E5" s="20" t="s">
        <v>192</v>
      </c>
      <c r="F5" s="16"/>
    </row>
    <row r="6" spans="1:6" x14ac:dyDescent="0.2">
      <c r="A6" s="17"/>
      <c r="B6" s="17"/>
      <c r="C6" s="23"/>
      <c r="D6" s="23"/>
      <c r="E6" s="23"/>
      <c r="F6" s="16"/>
    </row>
    <row r="7" spans="1:6" x14ac:dyDescent="0.2">
      <c r="A7" s="17" t="s">
        <v>114</v>
      </c>
      <c r="B7" s="19" t="s">
        <v>115</v>
      </c>
      <c r="C7" s="20" t="s">
        <v>168</v>
      </c>
      <c r="D7" s="20" t="s">
        <v>169</v>
      </c>
      <c r="E7" s="20" t="s">
        <v>170</v>
      </c>
      <c r="F7" s="16"/>
    </row>
    <row r="8" spans="1:6" x14ac:dyDescent="0.2">
      <c r="A8" s="17"/>
      <c r="B8" s="19" t="s">
        <v>116</v>
      </c>
      <c r="C8" s="20" t="s">
        <v>171</v>
      </c>
      <c r="D8" s="20" t="s">
        <v>172</v>
      </c>
      <c r="E8" s="20" t="s">
        <v>173</v>
      </c>
      <c r="F8" s="16"/>
    </row>
    <row r="9" spans="1:6" x14ac:dyDescent="0.2">
      <c r="A9" s="17"/>
      <c r="B9" s="19" t="s">
        <v>117</v>
      </c>
      <c r="C9" s="20" t="s">
        <v>174</v>
      </c>
      <c r="D9" s="20" t="s">
        <v>175</v>
      </c>
      <c r="E9" s="20" t="s">
        <v>176</v>
      </c>
      <c r="F9" s="16"/>
    </row>
    <row r="10" spans="1:6" x14ac:dyDescent="0.2">
      <c r="A10" s="17"/>
      <c r="B10" s="19" t="s">
        <v>118</v>
      </c>
      <c r="C10" s="20" t="s">
        <v>177</v>
      </c>
      <c r="D10" s="20" t="s">
        <v>178</v>
      </c>
      <c r="E10" s="20" t="s">
        <v>179</v>
      </c>
      <c r="F10" s="16"/>
    </row>
    <row r="11" spans="1:6" x14ac:dyDescent="0.2">
      <c r="A11" s="17"/>
      <c r="B11" s="32" t="s">
        <v>183</v>
      </c>
      <c r="C11" s="20" t="s">
        <v>180</v>
      </c>
      <c r="D11" s="20" t="s">
        <v>181</v>
      </c>
      <c r="E11" s="20" t="s">
        <v>182</v>
      </c>
      <c r="F11" s="16"/>
    </row>
    <row r="12" spans="1:6" x14ac:dyDescent="0.2">
      <c r="A12" s="17"/>
      <c r="B12" s="17"/>
      <c r="C12" s="23"/>
      <c r="D12" s="23"/>
      <c r="E12" s="23"/>
      <c r="F12" s="16"/>
    </row>
    <row r="13" spans="1:6" x14ac:dyDescent="0.2">
      <c r="A13" s="17"/>
      <c r="B13" s="16"/>
      <c r="C13" s="24"/>
      <c r="D13" s="24"/>
      <c r="E13" s="24"/>
      <c r="F13" s="16"/>
    </row>
    <row r="14" spans="1:6" x14ac:dyDescent="0.2">
      <c r="A14" s="17" t="s">
        <v>111</v>
      </c>
      <c r="B14" s="19" t="s">
        <v>119</v>
      </c>
      <c r="C14" s="20" t="s">
        <v>86</v>
      </c>
      <c r="D14" s="20" t="s">
        <v>120</v>
      </c>
      <c r="E14" s="20" t="s">
        <v>121</v>
      </c>
      <c r="F14" s="16"/>
    </row>
    <row r="15" spans="1:6" x14ac:dyDescent="0.2">
      <c r="A15" s="16"/>
      <c r="B15" s="19" t="s">
        <v>122</v>
      </c>
      <c r="C15" s="25" t="s">
        <v>123</v>
      </c>
      <c r="D15" s="20" t="s">
        <v>124</v>
      </c>
      <c r="E15" s="20" t="s">
        <v>125</v>
      </c>
      <c r="F15" s="16"/>
    </row>
    <row r="16" spans="1:6" x14ac:dyDescent="0.2">
      <c r="A16" s="16"/>
      <c r="B16" s="19" t="s">
        <v>126</v>
      </c>
      <c r="C16" s="25" t="s">
        <v>127</v>
      </c>
      <c r="D16" s="20" t="s">
        <v>128</v>
      </c>
      <c r="E16" s="20" t="s">
        <v>129</v>
      </c>
      <c r="F16" s="16"/>
    </row>
    <row r="17" spans="1:8" x14ac:dyDescent="0.2">
      <c r="A17" s="16"/>
      <c r="B17" s="19" t="s">
        <v>130</v>
      </c>
      <c r="C17" s="25" t="s">
        <v>131</v>
      </c>
      <c r="D17" s="20" t="s">
        <v>132</v>
      </c>
      <c r="E17" s="20" t="s">
        <v>133</v>
      </c>
      <c r="F17" s="16"/>
    </row>
    <row r="18" spans="1:8" x14ac:dyDescent="0.2">
      <c r="A18" s="16"/>
      <c r="B18" s="19" t="s">
        <v>134</v>
      </c>
      <c r="C18" s="25" t="s">
        <v>135</v>
      </c>
      <c r="D18" s="20" t="s">
        <v>136</v>
      </c>
      <c r="E18" s="20" t="s">
        <v>137</v>
      </c>
      <c r="F18" s="16"/>
    </row>
    <row r="19" spans="1:8" x14ac:dyDescent="0.2">
      <c r="A19" s="16"/>
      <c r="B19" s="19" t="s">
        <v>138</v>
      </c>
      <c r="C19" s="25" t="s">
        <v>139</v>
      </c>
      <c r="D19" s="20" t="s">
        <v>140</v>
      </c>
      <c r="E19" s="20" t="s">
        <v>141</v>
      </c>
      <c r="F19" s="16"/>
    </row>
    <row r="20" spans="1:8" x14ac:dyDescent="0.2">
      <c r="A20" s="16"/>
      <c r="B20" s="19" t="s">
        <v>142</v>
      </c>
      <c r="C20" s="25" t="s">
        <v>143</v>
      </c>
      <c r="D20" s="20" t="s">
        <v>144</v>
      </c>
      <c r="E20" s="20" t="s">
        <v>145</v>
      </c>
      <c r="F20" s="16"/>
      <c r="H20" s="21"/>
    </row>
    <row r="21" spans="1:8" x14ac:dyDescent="0.2">
      <c r="A21" s="16"/>
      <c r="B21" s="19" t="s">
        <v>146</v>
      </c>
      <c r="C21" s="25" t="s">
        <v>147</v>
      </c>
      <c r="D21" s="20" t="s">
        <v>148</v>
      </c>
      <c r="E21" s="20" t="s">
        <v>149</v>
      </c>
      <c r="F21" s="16"/>
      <c r="H21" s="21"/>
    </row>
    <row r="22" spans="1:8" x14ac:dyDescent="0.2">
      <c r="A22" s="16"/>
      <c r="B22" s="19" t="s">
        <v>150</v>
      </c>
      <c r="C22" s="25" t="s">
        <v>151</v>
      </c>
      <c r="D22" s="20" t="s">
        <v>152</v>
      </c>
      <c r="E22" s="20" t="s">
        <v>153</v>
      </c>
      <c r="F22" s="16"/>
      <c r="H22" s="21"/>
    </row>
    <row r="23" spans="1:8" x14ac:dyDescent="0.2">
      <c r="A23" s="16"/>
      <c r="B23" s="19" t="s">
        <v>154</v>
      </c>
      <c r="C23" s="25" t="s">
        <v>155</v>
      </c>
      <c r="D23" s="20" t="s">
        <v>156</v>
      </c>
      <c r="E23" s="20" t="s">
        <v>157</v>
      </c>
      <c r="F23" s="16"/>
      <c r="H23" s="21"/>
    </row>
    <row r="24" spans="1:8" x14ac:dyDescent="0.2">
      <c r="A24" s="16"/>
      <c r="B24" s="19" t="s">
        <v>158</v>
      </c>
      <c r="C24" s="25" t="s">
        <v>159</v>
      </c>
      <c r="D24" s="20" t="s">
        <v>160</v>
      </c>
      <c r="E24" s="20" t="s">
        <v>161</v>
      </c>
      <c r="F24" s="16"/>
      <c r="H24" s="21"/>
    </row>
    <row r="25" spans="1:8" x14ac:dyDescent="0.2">
      <c r="A25" s="16"/>
      <c r="B25" s="19" t="s">
        <v>162</v>
      </c>
      <c r="C25" s="25" t="s">
        <v>163</v>
      </c>
      <c r="D25" s="20" t="s">
        <v>164</v>
      </c>
      <c r="E25" s="20" t="s">
        <v>165</v>
      </c>
      <c r="F25" s="16"/>
      <c r="H25" s="21"/>
    </row>
    <row r="26" spans="1:8" x14ac:dyDescent="0.2">
      <c r="A26" s="16"/>
      <c r="B26" s="16"/>
      <c r="C26" s="24"/>
      <c r="D26" s="24"/>
      <c r="E26" s="24"/>
      <c r="F26" s="16"/>
      <c r="H26" s="21"/>
    </row>
    <row r="27" spans="1:8" x14ac:dyDescent="0.2">
      <c r="A27" s="16"/>
      <c r="B27" s="16"/>
      <c r="C27" s="24"/>
      <c r="D27" s="24"/>
      <c r="E27" s="24"/>
      <c r="F27" s="16"/>
      <c r="H27" s="21"/>
    </row>
    <row r="28" spans="1:8" x14ac:dyDescent="0.2">
      <c r="A28" s="16" t="s">
        <v>114</v>
      </c>
      <c r="B28" s="19" t="s">
        <v>166</v>
      </c>
      <c r="C28" s="62" t="s">
        <v>187</v>
      </c>
      <c r="D28" s="9" t="s">
        <v>188</v>
      </c>
      <c r="E28" s="63" t="s">
        <v>189</v>
      </c>
      <c r="F28" s="16"/>
      <c r="H28" s="21"/>
    </row>
    <row r="29" spans="1:8" x14ac:dyDescent="0.2">
      <c r="A29" s="16" t="s">
        <v>111</v>
      </c>
      <c r="B29" s="26" t="s">
        <v>167</v>
      </c>
      <c r="C29" s="27" t="s">
        <v>193</v>
      </c>
      <c r="D29" s="27" t="s">
        <v>194</v>
      </c>
      <c r="E29" s="27" t="s">
        <v>195</v>
      </c>
      <c r="F29" s="16"/>
      <c r="H29" s="21"/>
    </row>
    <row r="30" spans="1:8" x14ac:dyDescent="0.2">
      <c r="A30" s="16"/>
      <c r="B30" s="16"/>
      <c r="C30" s="28"/>
      <c r="D30" s="28"/>
      <c r="E30" s="28"/>
      <c r="F30" s="16"/>
      <c r="H30" s="21"/>
    </row>
    <row r="31" spans="1:8" x14ac:dyDescent="0.2">
      <c r="A31" s="17"/>
      <c r="B31" s="18"/>
      <c r="C31" s="28"/>
      <c r="D31" s="28"/>
      <c r="E31" s="28"/>
      <c r="F31" s="16"/>
      <c r="H31" s="21"/>
    </row>
    <row r="32" spans="1:8" x14ac:dyDescent="0.2">
      <c r="F32" s="16"/>
      <c r="H32" s="21"/>
    </row>
    <row r="33" spans="8:8" x14ac:dyDescent="0.2">
      <c r="H33" s="2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Grenzgänger</Kategorie>
    <Benutzerdefinierte_x0020_ID xmlns="e8a48d95-b6dc-46ea-8dee-11ddfc24d8d8">1001</Benutzerdefinierte_x0020_ID>
    <Titel_IT xmlns="e8a48d95-b6dc-46ea-8dee-11ddfc24d8d8">Frontalieri secondo comuni e regioni dei Grigioni, sviluppo 1996-2025</Titel_IT>
    <Titel_RM xmlns="e8a48d95-b6dc-46ea-8dee-11ddfc24d8d8">Cunfinaris tenor vischnancas e regiuns dal Grischun, svilup 1996-2025</Titel_RM>
    <Titel_DE xmlns="e8a48d95-b6dc-46ea-8dee-11ddfc24d8d8">Grenzgänger nach Gemeinden und Regionen Graubündens, 1996-2025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8BD6F6-04F7-448B-9E3D-04D238A21A9B}"/>
</file>

<file path=customXml/itemProps2.xml><?xml version="1.0" encoding="utf-8"?>
<ds:datastoreItem xmlns:ds="http://schemas.openxmlformats.org/officeDocument/2006/customXml" ds:itemID="{ECD43867-A358-4A82-932A-64E6386F0773}"/>
</file>

<file path=customXml/itemProps3.xml><?xml version="1.0" encoding="utf-8"?>
<ds:datastoreItem xmlns:ds="http://schemas.openxmlformats.org/officeDocument/2006/customXml" ds:itemID="{30F0305A-7E46-49ED-B02A-5B2B8F96427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Grenzgänger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Grenzgänger nach Gemeinden und Regionen Graubündens</dc:title>
  <dc:creator>Luzius.Stricker@awt.gr.ch</dc:creator>
  <cp:lastModifiedBy>Monstein Urs (AWT GR)</cp:lastModifiedBy>
  <dcterms:created xsi:type="dcterms:W3CDTF">2016-08-08T08:05:48Z</dcterms:created>
  <dcterms:modified xsi:type="dcterms:W3CDTF">2025-11-04T09:59:59Z</dcterms:modified>
  <cp:category>Grenzgängerstatistik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2025-07-31T06:33:52Z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617d3a41-10b8-48fc-820e-63c0086dfbcc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0x01010028D26AD4D433F842B31B8F2E11C3D7DD</vt:lpwstr>
  </property>
</Properties>
</file>